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60" windowWidth="15480" windowHeight="8610" tabRatio="819"/>
  </bookViews>
  <sheets>
    <sheet name="01072019" sheetId="33" r:id="rId1"/>
  </sheets>
  <definedNames>
    <definedName name="_xlnm.Print_Titles" localSheetId="0">'01072019'!$5:$9</definedName>
    <definedName name="_xlnm.Print_Area" localSheetId="0">'01072019'!$A$1:$L$134</definedName>
  </definedNames>
  <calcPr calcId="144525"/>
</workbook>
</file>

<file path=xl/calcChain.xml><?xml version="1.0" encoding="utf-8"?>
<calcChain xmlns="http://schemas.openxmlformats.org/spreadsheetml/2006/main">
  <c r="E100" i="33" l="1"/>
  <c r="D100" i="33"/>
  <c r="K132" i="33"/>
  <c r="J132" i="33"/>
  <c r="I132" i="33"/>
  <c r="H132" i="33"/>
  <c r="G132" i="33"/>
  <c r="F132" i="33"/>
  <c r="E132" i="33"/>
  <c r="D132" i="33"/>
  <c r="K131" i="33"/>
  <c r="J131" i="33"/>
  <c r="I131" i="33"/>
  <c r="H131" i="33"/>
  <c r="G131" i="33"/>
  <c r="F131" i="33"/>
  <c r="E131" i="33"/>
  <c r="D131" i="33"/>
  <c r="K126" i="33"/>
  <c r="J126" i="33"/>
  <c r="I126" i="33"/>
  <c r="H126" i="33"/>
  <c r="G126" i="33"/>
  <c r="F126" i="33"/>
  <c r="E126" i="33"/>
  <c r="D126" i="33"/>
  <c r="K125" i="33"/>
  <c r="J125" i="33"/>
  <c r="I125" i="33"/>
  <c r="H125" i="33"/>
  <c r="G125" i="33"/>
  <c r="F125" i="33"/>
  <c r="E125" i="33"/>
  <c r="D125" i="33"/>
  <c r="K120" i="33"/>
  <c r="J120" i="33"/>
  <c r="I120" i="33"/>
  <c r="H120" i="33"/>
  <c r="G120" i="33"/>
  <c r="F120" i="33"/>
  <c r="E120" i="33"/>
  <c r="D120" i="33"/>
  <c r="K113" i="33"/>
  <c r="J113" i="33"/>
  <c r="I113" i="33"/>
  <c r="H113" i="33"/>
  <c r="G113" i="33"/>
  <c r="F113" i="33"/>
  <c r="E113" i="33"/>
  <c r="D113" i="33"/>
  <c r="K110" i="33"/>
  <c r="J110" i="33"/>
  <c r="I110" i="33"/>
  <c r="H110" i="33"/>
  <c r="G110" i="33"/>
  <c r="F110" i="33"/>
  <c r="E110" i="33"/>
  <c r="D110" i="33"/>
  <c r="K106" i="33"/>
  <c r="K105" i="33" s="1"/>
  <c r="K103" i="33" s="1"/>
  <c r="J106" i="33"/>
  <c r="J105" i="33" s="1"/>
  <c r="J103" i="33" s="1"/>
  <c r="I106" i="33"/>
  <c r="I105" i="33" s="1"/>
  <c r="I103" i="33" s="1"/>
  <c r="H106" i="33"/>
  <c r="H105" i="33" s="1"/>
  <c r="H103" i="33" s="1"/>
  <c r="G106" i="33"/>
  <c r="G105" i="33" s="1"/>
  <c r="G103" i="33" s="1"/>
  <c r="F106" i="33"/>
  <c r="F105" i="33" s="1"/>
  <c r="F103" i="33" s="1"/>
  <c r="E106" i="33"/>
  <c r="E105" i="33" s="1"/>
  <c r="E103" i="33" s="1"/>
  <c r="D106" i="33"/>
  <c r="D105" i="33" s="1"/>
  <c r="D103" i="33" s="1"/>
  <c r="K100" i="33"/>
  <c r="J100" i="33"/>
  <c r="I100" i="33"/>
  <c r="H100" i="33"/>
  <c r="G100" i="33"/>
  <c r="F100" i="33"/>
  <c r="K96" i="33"/>
  <c r="J96" i="33"/>
  <c r="I96" i="33"/>
  <c r="H96" i="33"/>
  <c r="G96" i="33"/>
  <c r="F96" i="33"/>
  <c r="E96" i="33"/>
  <c r="D96" i="33"/>
  <c r="K91" i="33"/>
  <c r="J91" i="33"/>
  <c r="I91" i="33"/>
  <c r="H91" i="33"/>
  <c r="G91" i="33"/>
  <c r="F91" i="33"/>
  <c r="E91" i="33"/>
  <c r="D91" i="33"/>
  <c r="K90" i="33"/>
  <c r="J90" i="33"/>
  <c r="I90" i="33"/>
  <c r="H90" i="33"/>
  <c r="G90" i="33"/>
  <c r="F90" i="33"/>
  <c r="E90" i="33"/>
  <c r="D90" i="33"/>
  <c r="K87" i="33"/>
  <c r="J87" i="33"/>
  <c r="I87" i="33"/>
  <c r="H87" i="33"/>
  <c r="G87" i="33"/>
  <c r="F87" i="33"/>
  <c r="E87" i="33"/>
  <c r="D87" i="33"/>
  <c r="K78" i="33"/>
  <c r="K77" i="33" s="1"/>
  <c r="K75" i="33" s="1"/>
  <c r="J78" i="33"/>
  <c r="J77" i="33" s="1"/>
  <c r="J75" i="33" s="1"/>
  <c r="I78" i="33"/>
  <c r="I77" i="33" s="1"/>
  <c r="I75" i="33" s="1"/>
  <c r="H78" i="33"/>
  <c r="H77" i="33" s="1"/>
  <c r="H75" i="33" s="1"/>
  <c r="G78" i="33"/>
  <c r="F78" i="33"/>
  <c r="F77" i="33" s="1"/>
  <c r="F75" i="33" s="1"/>
  <c r="E78" i="33"/>
  <c r="E77" i="33" s="1"/>
  <c r="E75" i="33" s="1"/>
  <c r="D78" i="33"/>
  <c r="G77" i="33"/>
  <c r="G75" i="33" s="1"/>
  <c r="D77" i="33"/>
  <c r="D75" i="33"/>
  <c r="K72" i="33"/>
  <c r="J72" i="33"/>
  <c r="I72" i="33"/>
  <c r="H72" i="33"/>
  <c r="G72" i="33"/>
  <c r="F72" i="33"/>
  <c r="E72" i="33"/>
  <c r="D72" i="33"/>
  <c r="K69" i="33"/>
  <c r="J69" i="33"/>
  <c r="I69" i="33"/>
  <c r="H69" i="33"/>
  <c r="G69" i="33"/>
  <c r="F69" i="33"/>
  <c r="E69" i="33"/>
  <c r="D69" i="33"/>
  <c r="K66" i="33"/>
  <c r="J66" i="33"/>
  <c r="I66" i="33"/>
  <c r="H66" i="33"/>
  <c r="G66" i="33"/>
  <c r="F66" i="33"/>
  <c r="E66" i="33"/>
  <c r="D66" i="33"/>
  <c r="K63" i="33"/>
  <c r="J63" i="33"/>
  <c r="I63" i="33"/>
  <c r="H63" i="33"/>
  <c r="G63" i="33"/>
  <c r="F63" i="33"/>
  <c r="E63" i="33"/>
  <c r="D63" i="33"/>
  <c r="K61" i="33"/>
  <c r="J61" i="33"/>
  <c r="I61" i="33"/>
  <c r="H61" i="33"/>
  <c r="G61" i="33"/>
  <c r="F61" i="33"/>
  <c r="E61" i="33"/>
  <c r="D61" i="33"/>
  <c r="K59" i="33"/>
  <c r="J59" i="33"/>
  <c r="I59" i="33"/>
  <c r="H59" i="33"/>
  <c r="G59" i="33"/>
  <c r="F59" i="33"/>
  <c r="F58" i="33" s="1"/>
  <c r="F56" i="33" s="1"/>
  <c r="E59" i="33"/>
  <c r="D59" i="33"/>
  <c r="D58" i="33" s="1"/>
  <c r="D56" i="33" s="1"/>
  <c r="K58" i="33"/>
  <c r="J58" i="33"/>
  <c r="J56" i="33" s="1"/>
  <c r="I58" i="33"/>
  <c r="I56" i="33" s="1"/>
  <c r="H58" i="33"/>
  <c r="E58" i="33"/>
  <c r="K56" i="33"/>
  <c r="H56" i="33"/>
  <c r="E56" i="33"/>
  <c r="K51" i="33"/>
  <c r="J51" i="33"/>
  <c r="I51" i="33"/>
  <c r="H51" i="33"/>
  <c r="G51" i="33"/>
  <c r="F51" i="33"/>
  <c r="E51" i="33"/>
  <c r="D51" i="33"/>
  <c r="K48" i="33"/>
  <c r="J48" i="33"/>
  <c r="I48" i="33"/>
  <c r="H48" i="33"/>
  <c r="G48" i="33"/>
  <c r="F48" i="33"/>
  <c r="E48" i="33"/>
  <c r="D48" i="33"/>
  <c r="K46" i="33"/>
  <c r="J46" i="33"/>
  <c r="I46" i="33"/>
  <c r="H46" i="33"/>
  <c r="G46" i="33"/>
  <c r="F46" i="33"/>
  <c r="E46" i="33"/>
  <c r="D46" i="33"/>
  <c r="K37" i="33"/>
  <c r="J37" i="33"/>
  <c r="I37" i="33"/>
  <c r="H37" i="33"/>
  <c r="G37" i="33"/>
  <c r="F37" i="33"/>
  <c r="E37" i="33"/>
  <c r="D37" i="33"/>
  <c r="K30" i="33"/>
  <c r="J30" i="33"/>
  <c r="I30" i="33"/>
  <c r="H30" i="33"/>
  <c r="G30" i="33"/>
  <c r="F30" i="33"/>
  <c r="E30" i="33"/>
  <c r="D30" i="33"/>
  <c r="K28" i="33"/>
  <c r="J28" i="33"/>
  <c r="I28" i="33"/>
  <c r="H28" i="33"/>
  <c r="G28" i="33"/>
  <c r="F28" i="33"/>
  <c r="E28" i="33"/>
  <c r="D28" i="33"/>
  <c r="K21" i="33"/>
  <c r="J21" i="33"/>
  <c r="I21" i="33"/>
  <c r="H21" i="33"/>
  <c r="G21" i="33"/>
  <c r="F21" i="33"/>
  <c r="E21" i="33"/>
  <c r="D21" i="33"/>
  <c r="K15" i="33"/>
  <c r="J15" i="33"/>
  <c r="I15" i="33"/>
  <c r="H15" i="33"/>
  <c r="G15" i="33"/>
  <c r="F15" i="33"/>
  <c r="E15" i="33"/>
  <c r="D15" i="33"/>
  <c r="I14" i="33"/>
  <c r="I12" i="33" s="1"/>
  <c r="H14" i="33"/>
  <c r="D14" i="33"/>
  <c r="D12" i="33" s="1"/>
  <c r="H12" i="33"/>
  <c r="E14" i="33" l="1"/>
  <c r="E12" i="33" s="1"/>
  <c r="G58" i="33"/>
  <c r="G56" i="33" s="1"/>
  <c r="G14" i="33"/>
  <c r="G12" i="33" s="1"/>
  <c r="F14" i="33"/>
  <c r="F12" i="33" s="1"/>
  <c r="F134" i="33" s="1"/>
  <c r="J14" i="33"/>
  <c r="J12" i="33" s="1"/>
  <c r="J134" i="33" s="1"/>
  <c r="K14" i="33"/>
  <c r="K12" i="33" s="1"/>
  <c r="K134" i="33" s="1"/>
  <c r="D134" i="33"/>
  <c r="H134" i="33"/>
  <c r="E134" i="33"/>
  <c r="I134" i="33"/>
  <c r="G134" i="33" l="1"/>
</calcChain>
</file>

<file path=xl/sharedStrings.xml><?xml version="1.0" encoding="utf-8"?>
<sst xmlns="http://schemas.openxmlformats.org/spreadsheetml/2006/main" count="337" uniqueCount="219">
  <si>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</si>
  <si>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</si>
  <si>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</si>
  <si>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</si>
  <si>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</si>
  <si>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</si>
  <si>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</si>
  <si>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Благоустрій</t>
  </si>
  <si>
    <t>Надано відповіді роз'яснювального характеру</t>
  </si>
  <si>
    <t>Всього питань</t>
  </si>
  <si>
    <t>1.1.</t>
  </si>
  <si>
    <t>2</t>
  </si>
  <si>
    <t>2.1.</t>
  </si>
  <si>
    <t>2.2.</t>
  </si>
  <si>
    <t>3</t>
  </si>
  <si>
    <t>3.1.</t>
  </si>
  <si>
    <t>4</t>
  </si>
  <si>
    <t>Ремонт прибудинкових доріг та тротуарів</t>
  </si>
  <si>
    <t>1.2.</t>
  </si>
  <si>
    <t>1.3.</t>
  </si>
  <si>
    <t>1.4.</t>
  </si>
  <si>
    <t>1</t>
  </si>
  <si>
    <t>Транспорт</t>
  </si>
  <si>
    <t>Департамент соціального захисту населення Сумської міської ради</t>
  </si>
  <si>
    <t>Сума, тис.грн.</t>
  </si>
  <si>
    <t>1.5.</t>
  </si>
  <si>
    <t>Кількість врахованих (частково врахованих) пропозицій</t>
  </si>
  <si>
    <t>Департамент інфраструктури міста Сумської міської ради</t>
  </si>
  <si>
    <t>1.</t>
  </si>
  <si>
    <t>2.</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</si>
  <si>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2019 рік та Програми економічного і соціального розвитку м. Суми на 2019 рік та основних напрямів розвитку на 2020 - 2021 роки                                                                                                                                                                                                                                                                                                                                                                                                                                                                     
</t>
  </si>
  <si>
    <t>Передбачено в міському бюджеті на 2019 рік  (з урахуванням змін)</t>
  </si>
  <si>
    <t>Інформація щодо врахування</t>
  </si>
  <si>
    <t>Поточний ремонт вулично-дорожньої мережі та прибудинкових доріг</t>
  </si>
  <si>
    <t>Зробити заїзд у двір Металургів 16 - 32.</t>
  </si>
  <si>
    <t>Ремонт дороги по вул. Даргомижського, поруч школи №9.</t>
  </si>
  <si>
    <t xml:space="preserve">Ремонт дороги по вулиці 1а Новопоселенська та заїзд у двір Металургів 14. </t>
  </si>
  <si>
    <t xml:space="preserve">Ремонт євродвору Металургів 14-16. </t>
  </si>
  <si>
    <t xml:space="preserve">Улаштування та ремонт тротуарів, пішохідних доріжок </t>
  </si>
  <si>
    <t>Прокласти асфальтовану доріжку від Сумського професійного училища будівництва та дизайну (Охтирська, 28) до житлових будинків (зокрема, до Охтирської, 23), напроти пішохідного переходу.</t>
  </si>
  <si>
    <t>Реконструкція тротуарів навколо школи №23.</t>
  </si>
  <si>
    <t>2.3.</t>
  </si>
  <si>
    <t>Продовжити роботу в напрямку забезпечення доступності пішохідних переходів шляхом пониження бордюрного каменю.</t>
  </si>
  <si>
    <t>2.4.</t>
  </si>
  <si>
    <t>2.5.</t>
  </si>
  <si>
    <t>Реконструювати пішохідні доріжки у міському парку ім. Кожедуба.</t>
  </si>
  <si>
    <t>2.6.</t>
  </si>
  <si>
    <t>Прокладання пішохідних тротуарів до озера Чеха зі сторони кінцевої зупинки вул. Інтернаціоналістів.</t>
  </si>
  <si>
    <t>Ремонт пасажирських ліфтів</t>
  </si>
  <si>
    <t>Передбачити на 2019 рік 1850,0 тис. грн. на модернізацію чотирьох пасажирських ліфтів будинку по вул. Іллінська, буд.51В (виконання повної модернізації здійснити за програмою 70/30).</t>
  </si>
  <si>
    <t>4.1.</t>
  </si>
  <si>
    <t>Врахувати у комзамовленні на розчистку та посипку сольовою сумішшю тротуару вздовж нової дороги по вул. Інтернаціоналістів.</t>
  </si>
  <si>
    <t>4.2.</t>
  </si>
  <si>
    <t>4.3.</t>
  </si>
  <si>
    <t>Облаштування центрального пляжу на озері Чеха (демонтаж асфальтного покриття колишніх тротуарів, вирівнювання промоїн та обривів на березі).</t>
  </si>
  <si>
    <t>4.4.</t>
  </si>
  <si>
    <t>Облаштування зони відпочинку озера Чеха туалетами.</t>
  </si>
  <si>
    <t>4.5.</t>
  </si>
  <si>
    <t>Передбачити кошти для комзамовлення обслуговування території навколо озера (прибирання сміття) не лише протягом літнього періоду.</t>
  </si>
  <si>
    <t>4.6.</t>
  </si>
  <si>
    <t>Відновити фонтан на вході до центрального міського парку до первісного вигляду.</t>
  </si>
  <si>
    <t>5</t>
  </si>
  <si>
    <t>Вуличне освітлення</t>
  </si>
  <si>
    <t>5.1</t>
  </si>
  <si>
    <t>Налагодити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t>
  </si>
  <si>
    <t>5.2.</t>
  </si>
  <si>
    <t>Облаштувати вуличне освітлення в районі будинків за адресою: вул. Інтернаціоналістів, 55, 57, 35 - на місці нових опор розмістити світильники.</t>
  </si>
  <si>
    <t>5.3.</t>
  </si>
  <si>
    <t>Облаштувати адекватне освітлення в районі стадіону школи №23 та будинків 23, 25 (із зовнішнього боку, що виходить на міський тротуар) по вул. Інтернаціоналістів до світлофора для безпечного руху дітей зі школи.</t>
  </si>
  <si>
    <t>5.4.</t>
  </si>
  <si>
    <t>5.5.</t>
  </si>
  <si>
    <t>Реконструювати лінії дворового вуличного освітлення в районі будинків 55, 57, 59 по вул. Інтернаціоналістів, розширивши їх на території дитячого майданчика та будинку 55-б.</t>
  </si>
  <si>
    <t>5.6.</t>
  </si>
  <si>
    <t>Забезпечити освітлення регульованого пішохідного переходу на перехресті вулиці Інтернаціоналістів та І.Сірка.</t>
  </si>
  <si>
    <t>5.7.</t>
  </si>
  <si>
    <t>Запровадити автоматичне вмикання-вимикання вуличного освітлення, залежно від рівня природнього зовнішнього освітлення, а не від ручного графіку.</t>
  </si>
  <si>
    <t>5.8.</t>
  </si>
  <si>
    <t>Реконструювати освітлення у міському парку ім. Кожедуба.</t>
  </si>
  <si>
    <t>6</t>
  </si>
  <si>
    <t>Облаштування зупинок громадського транспорту</t>
  </si>
  <si>
    <t>6.1.</t>
  </si>
  <si>
    <t>Облаштувати зупинки громадського транспорту захисними стовпчиками.</t>
  </si>
  <si>
    <t>7</t>
  </si>
  <si>
    <t>Будівництво інших об'єктів соціальної  інфраструктури</t>
  </si>
  <si>
    <t>7.1.</t>
  </si>
  <si>
    <t>Будівництво нового дитячого майданчика в районі будинків 55, 57, 59 по вул. Інтернаціоналістів.</t>
  </si>
  <si>
    <t>Управління капітального будівництва та дорожнього господарства</t>
  </si>
  <si>
    <t>Включити прибудинкову територію будинку Інтернаціоналістів, 55-б до титульних списків на ремонт прибудинкових доріг та тротуарів.</t>
  </si>
  <si>
    <t xml:space="preserve">Капітальний ремонт доріг </t>
  </si>
  <si>
    <t>Завершити будівництво ділянки нової дороги в районі Героїв Крут 60 (Сам-Маркет).</t>
  </si>
  <si>
    <t>Реконструкція інших об'єктів</t>
  </si>
  <si>
    <t>Виділити кошти на оновлення контактної мережі (для запобігання чи не щоденним поривам).</t>
  </si>
  <si>
    <t>3.2.</t>
  </si>
  <si>
    <t>Здійснити реконструкцію центральної площі Незалежності.</t>
  </si>
  <si>
    <t>Будівництво спортивних об'єктів</t>
  </si>
  <si>
    <t>Будівництво футбольної коробки у дворі Металургів 16 - 32.</t>
  </si>
  <si>
    <t xml:space="preserve">Зробити у дворі будинку 38 по вулиці Г.Кондратьєва облаштоване футбольне поле з покриттям, огорожею, воротами. Також встановити турніки та інше спортивне знаряддя для спортивних вправ для підлітків. </t>
  </si>
  <si>
    <t>Будівництво освітніх закладів</t>
  </si>
  <si>
    <t>5.1.</t>
  </si>
  <si>
    <t>Запланувати будівництво школи (не НВК, не садочку, а окремого закладу з окремою територією) у 12 мікрорайоні та закласти у бюджет 2019 року розробку проектної документації.</t>
  </si>
  <si>
    <t>Відділ транспорту, зв'язку та телекомунікаційних послуг</t>
  </si>
  <si>
    <t>Придбати 20 тролейбусів у 2019 році за рахунок коштів міського бюджету (без урахування вже три роки як можливих кредитних).</t>
  </si>
  <si>
    <t>Закупівля 10 тролейбусів (виключно із низькою підлогою), не зважаючи на наявність чи відсутність кредитних коштів від ЄІБ.</t>
  </si>
  <si>
    <t>У 2019 році виділити кошти на закупівлю автобусів великої місткості  на 100 та більше пасажирів.</t>
  </si>
  <si>
    <t>Відмовитися від закупівлі середніх автобусів на користь автобусам великої вмістимості із 100% низькою підлогою та наявністю системи звукового оповіщення.</t>
  </si>
  <si>
    <t>Впровадження електронного квитка в усьому (в тому числі, і в приватному) пасажирському транспорті.</t>
  </si>
  <si>
    <t>1.6.</t>
  </si>
  <si>
    <t>1.7.</t>
  </si>
  <si>
    <t>Передбачити кошти для забезпечення зупинок графіками руху приватних автобусів (маршруток).</t>
  </si>
  <si>
    <t>Встановлення одноразової допомоги інвалідам I та  II груп по зору</t>
  </si>
  <si>
    <t>Встановлення одноразової допомоги учасникам ліквідації наслідків на ЧАЕС</t>
  </si>
  <si>
    <t>Ремонт невеликого шмату дороги з вул.Г.Кондратьєва до Еколого-натуралістичного відділу ОЦПО та РТМ (вул.Аерофлотська, 1).</t>
  </si>
  <si>
    <t xml:space="preserve">Пропозиції, що надійшли від учасників громадських слухань </t>
  </si>
  <si>
    <t>Відновити освітлення на 2 стовпах в дворі між будинками вул. Лебединської 6 та Герасима Кондратьєва 181.</t>
  </si>
  <si>
    <t>Пропозиції, що надійшли від учасників електронних консультацій</t>
  </si>
  <si>
    <t xml:space="preserve">Всього </t>
  </si>
  <si>
    <t>Департамент забезпечення ресурсних платежів</t>
  </si>
  <si>
    <t>Інвентаризація орендованих земельних ділянок, умови використання цілісного майнового комплексу</t>
  </si>
  <si>
    <t xml:space="preserve">Провести інвентаризацію орендованих земельних ділянок та стану сплати орендної плати. Розірвати договори у разі фактів недотримання фінансової дисципліни.
</t>
  </si>
  <si>
    <t>Винайти можливості переглянути умови використання цілісного майнового комплексу міста з метою наповнення бюджету.</t>
  </si>
  <si>
    <t>Всього</t>
  </si>
  <si>
    <t>Відділ культури та туризму</t>
  </si>
  <si>
    <t>Пропозиції, що надійшли від учасників громадських слухань</t>
  </si>
  <si>
    <t>Управління архітектури та містобудування</t>
  </si>
  <si>
    <t>Соціальна реклама</t>
  </si>
  <si>
    <t>Відмовитися від замовлення "соціальної" реклами, що не несе жодної суспільної користі.</t>
  </si>
  <si>
    <t>П.І.Б. громадянина, назва організації, контактні дані (учасників електронних консультацій, громадських слухань)</t>
  </si>
  <si>
    <t>Говорун Анна Андріївна, govorun.anna.etc@gmail.com, вул.СКД, 18/11, +380999480396</t>
  </si>
  <si>
    <t>Сергій Стеценко,stetsenko.sn@gmail.com, 0505723835, Металургів 16</t>
  </si>
  <si>
    <t>Корнієнко Олена Володимирівна, 1eno4ka@ukr.net, 0661011132, Інтернаціоналістів, 55б, 73</t>
  </si>
  <si>
    <t>Діброва Владислав В'ячеславович, vladyslav.dibrova@gmail.com, +380669240103, Лебединська 6</t>
  </si>
  <si>
    <t xml:space="preserve">Каранда Ярослав Павлович
Email: jaroslav.karanda@gmail.com
Контактний телефон: +380990589402
Адреса: СКД 5
</t>
  </si>
  <si>
    <t>Корнієнко Максим Володимирович,max_kornienko@ukr.net,0952009913,Інтернаціоналістів, 55б, 73</t>
  </si>
  <si>
    <t>Корнієнко Олена Володимирівна, 1eno4ka@ukr.net, 0661011132, Інтернаціоналістів, 55б, 73/Корнієнко Максим Володимирович,max_kornienko@ukr.net,0952009913,Інтернаціоналістів, 55б, 73</t>
  </si>
  <si>
    <t>Управління освіти і науки</t>
  </si>
  <si>
    <t xml:space="preserve">Створення в перспективі (2020-2121 роки) міського культурно-мистецького центру </t>
  </si>
  <si>
    <t>Сіробаба Микола</t>
  </si>
  <si>
    <t>Мартиненко Олександра, alex alex reset.power.life@gmail.com, 0661526105</t>
  </si>
  <si>
    <t>Антонина Антонова &lt;antonina.antonova.1979@gmail.com&gt;,м.Суми, вул. Г.-Кондрат`єва, б.38, кв.5,0506490334</t>
  </si>
  <si>
    <t xml:space="preserve">Капітальний ремонт гуртожитку по вул. Курська, 119  </t>
  </si>
  <si>
    <t>Котляр Вікторія Дмитрівна</t>
  </si>
  <si>
    <t xml:space="preserve">Очистка та приведення в належний стан колекторів по вул. Космічній та по вул. Тополянській </t>
  </si>
  <si>
    <t>Хомук Юрій Анатолійович</t>
  </si>
  <si>
    <t xml:space="preserve">Створення умов для людей з вадами зору:облаштування тротуарів тактильною плиткою для зручності пересування осіб з вадами зору, зокрема, перед перехрестями </t>
  </si>
  <si>
    <t>Створення умов для людей з вадами зору: встановлення звукових світлофорів</t>
  </si>
  <si>
    <t xml:space="preserve">Створення умов для людей з вадами зору: облаштування тролейбусів та автобусів зовнішнім озвученням. </t>
  </si>
  <si>
    <t>Представники громадських організацій  ліквідаторів аварії ЧАЕС</t>
  </si>
  <si>
    <t>Соціальний захист та соціальне забезпечення</t>
  </si>
  <si>
    <t>Запровадити механізм монетизації пільг із мінімальними нормами кількості поїздок та пільгових категорій.</t>
  </si>
  <si>
    <t>Врахувати на 2019-2021 роки аналогічні пільги/виплати передбачені у 2018 році міською програмою «Місто Суми - територія добра та милосердя» на 2016-2018 роки», але для громадян/Почесних донорів України, що постійно проживають і працюють в Сумах, отримали статус Почесного донора здаючи кров для сумчан але мають не сумську прописку.</t>
  </si>
  <si>
    <t>Відділ у справах молоді та спорту</t>
  </si>
  <si>
    <t xml:space="preserve">Компенсація вартості проїзду для необов'язкових пільгових категорій </t>
  </si>
  <si>
    <t>Забезпечити функціонування поділу класів на підгрупи з вивчення окремих предметів на рівні минулих років: виділити кошти з міського бюджету на ділянках, що не покриваються державною субвенцією.</t>
  </si>
  <si>
    <t>Департамент комунікацій та інформаційної політики</t>
  </si>
  <si>
    <t>Висвітлення діяльності Сумської міської ради</t>
  </si>
  <si>
    <t>Не передбачати кошти на висвітлення діяльності ради.</t>
  </si>
  <si>
    <t xml:space="preserve">З метою забезпечення відкритості та прозорості у діяльності органів місцевого самоврядування, інформування сумчан щодо актуальних питань життєдіяльності міста, а також реалізації державної та місцевої політики за різними напрямками, втілення реформ, є потреба у створенні інформаційного продукту. Його поширення передбачає договірні відносини із засобами масової інформації. Сумська міська рада також забезпечує здійснення онлайн-трансляцій своїх сесій, засідань постійних депутатських комісій, виконавчого комітету, апаратних нарад при міському голові та ін. Для проведення таких трансляцій потрібен фінансовий ресурс. Крім того, відповідно до чинного законодавства щодо друкованих засобів масової інформації та реформування державних і комунальних друкованих засобів масової інформації, з 1 січня 2019 року міська рада має оприлюднювати документи та проекти документів, які підлягають обов’язковому оприлюдненню у засобах масової інформації, винятково у комерційних друкованих ЗМІ. Таке оприлюднення можливе лише на договірних засадах, що передбачає відповідне фінансування з міського бюджету. Таким чином, Сумська міська рада має передбачати необхідні кошти на висвітлення діяльності та інформування мешканців міста. </t>
  </si>
  <si>
    <t>Встановлення звукових світлофорів не передбачено титульним списком на 2019 рік. Направлено листа Москаленку Костянтину Олеговичу про надання конкретного перелік перехресть, перед якими необхідно встановити звукові світлофори.</t>
  </si>
  <si>
    <t>Управління архітектури та містобудування Сумської міської ради (далі – Управління) готує проекти рішень виконавчого комітету щодо розміщення соціальної реклами у місті Суми на спеціальних конструкціях, інші повноваження стосовно соціальної реклами (визначення відповідності макетів поняття «соціальної реклами», погодження макетів, розміщення чи сприяння у розміщенні та ін.) до Управління відповідно до функцій та завдань Положення про управління архітектури та містобудування Сумської міської ради, затвердженого рішенням Сумської міської ради від 27.04.2016 №662-МР (зі змінами), не входять. Враховуючи зазначене, Управління здійснює замовлення плакатів соціальної реклами відповідно до прийнятих рішень виконавчого комітету.</t>
  </si>
  <si>
    <t xml:space="preserve">На сьогоднішній день, надання безплатного чи пільгового проїзду регламентовано Законами України та постановами Уряду і не містить підстав для звуження такого права, в тому числі відокремлення окремих категорій. В той же час, надання пільг готівкою з оплати проїзду всім категоріям громадян (більше 60 тисяч осіб), які мають на це право,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Таким чином, запровадження механізму монетизації пільг на оплату проїзду із мінімальними нормами кількості поїздок та пільгових категорій є в першу чергу порушенням гарантованого державною права на пільговий проїзд  та передумовами соціальної напруги серед мешканців міста.
</t>
  </si>
  <si>
    <t xml:space="preserve">В місті Суми діє міська програма «Місто Суми – територія добра та милосердя» на 2019-2021 роки», затверджена рішенням Сумської міської ради від 28 листопада 2018 року  № 4148-МР. Всі заходи даної міської програми поширюються тільки на мешканців міста Суми. Відповідно до пункту 8 Статуту територіальної громади міста Суми, затвердженого рішенням Сумської міської ради від 26 жовтня 2011 року № 893-МР (далі – Статут) жителями (мешканцями) міста визнаються:
- особи, які постійно проживають у місті;
- особи, які проживають у місті тимчасово, прибули з інших місцевостей у відрядження, на навчання (студенти, курсанти, аспіранти тощо), лікування, відпочинок, на військову чи альтернативну службу (військовослужбовці та члени їх сімей) за умови їх офіційної реєстрації у відповідних органах міста.
Реєстрація жителів, що постійно і тимчасово проживають у місті, здійснюється у порядку, передбаченому чинним законодавством.
</t>
  </si>
  <si>
    <t xml:space="preserve">Оскільки вищезазначене коло підстав не дає можливості вважати Почесних донорів України, які не мають зареєстрованого місця проживання в місті Суми, мешканцями міста Суми в розумінні вимог Статуту, правові підстави для надання такій категорії осіб додаткових гарантій, передбачених міською програмою, відсутні.
</t>
  </si>
  <si>
    <t xml:space="preserve">Фінансування витрат для надання пільг та компенсації окремим категоріям громадян, передбачених Законами України та постановами Уряду, а також додаткових соціальних гарантій мешканцям міста, передбачених рішеннями Сумської міської ради, забезпечує здійснення соціального захисту  та покращення якості життя мешканців міста. Щодо запровадження монетизації пільг на проїзд повідомляємо, що надання безплатного чи пільгового проїзду регламентовано Законами України та постановами Уряду. Уразі надання пільг готівкою з оплати проїзду всім категоріям громадян, які мають таке право (більше 60 тисяч осіб),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t>
  </si>
  <si>
    <t xml:space="preserve">Таким чином, запровадження механізму монетизації пільг на оплату проїзду може обмежити передбачені нормативно-правовими актами права мешканців міста на безплатний та пільговий проїзд, а відсутність фінансування для надання пільг та компенсацій позбавить можливості надавати додаткові соціальні гарантії для осіб, яким вони необхідні.
</t>
  </si>
  <si>
    <t xml:space="preserve">У 2015 році за ініціативою студентських колективів навчальних закладів м. Суми та громадського обговорення у форматі круглого столу щодо забезпечення пільгового проїзду студентів денної форми навчання в комунальному електротранспорті м. Суми, дане питання було опрацьовано робочою групою відповідно до розпорядження міського голови від 13.02.2015 року № 34-Р «Про створення робочої групи з питань запровадження пільгового проїзду студентів в комунальному електротранспорті м. Суми». З метою соціальної підтримки молоді, на виконання статті 14 Закону України «Про освіту», керуючись статтею 25 Закону України «Про місцеве самоврядування в Україні», Сумською міською радою прийнято рішення від 19 серпня 2015 року № 4733-МР «Про Порядок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та відшкодування витрат, пов’язаних з наданням таких пільг». На сьогоднішній день у місті Суми функціонує десять закладів вищої освіти, з них чотири - ІІІ-ІV рівнів акредитації та шість – І-ІІ рівнів акредитації, в яких навчається близько 25,5 тисяч студентів, значна частина з них користується пільговим проїздом в міському електротранспорті. 
</t>
  </si>
  <si>
    <t>Враховуючи вищевикладене та з метою недопущення соціальної напруги серед студентської спільноти міста, оскільки дане питання було порушено самими студентами, вважаємо за доцільне в наступному році передбачити кошти в міському бюджеті для компенсації різниці в тарифах на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t>
  </si>
  <si>
    <t>Пропозиція вважається недоцільною. Роботи з інвентаризації земель проводяться відповідно до положень Постанови КМУ від 23 травня 2012 року № 513 «Про затвердження Порядку проведення інвентаризації земель». Відповідно до статті 19-1 Податкового кодексу України контроль за своєчасністю, достовірністю, повнотою нарахування та сплати податків, зборів, платежів, покладено на контролюючі органи: Державну фіскальну службу України. Департаментом забезпечення ресурсних платежів Сумської міської ради постійно проводиться робота по розірванню договорів оренди вільних від забудови земельних ділянок з орендарями, які систематично не сплачують до міського бюджету орендну плату за землю з метою подальшої реалізації права оренди на земельних торгах (аукціонах). Розірвання договорів оренди земельних ділянок, на яких знаходяться об’єкти нерухомого майна орендарів (будівлі, споруди) не вбачається доцільним.</t>
  </si>
  <si>
    <t>Встановлення огорожі для сміттєвого майданчику біля Металургів 14.</t>
  </si>
  <si>
    <t xml:space="preserve">Відповідно до статті 1 Закону України «Про рекламу» соціальна реклама - інформація будь-якого виду, розповсюджена в будь-якій формі, яка спрямована на досягнення суспільно корисних цілей, популяризацію  загальнолюдських цінностей і розповсюдження якої не має на меті отримання прибутку. Відповідно ж до статті 12 зазначеного Закону рекламодавцем соціальної реклами може бути будь-яка особа. Згідно з пунктом 9.1. розділу 9 рішення виконавчого комітету Сумської міської ради від 12.01.2016 № 11 «Про внесення змін до рішення виконавчого комітету Сумської міської ради від 17.12.2013 «Про затвердження Правил розміщення зовнішньої реклами на території міста Суми» вирішення питання щодо розміщення соціальної реклами на встановлених у м. Суми рекламних засобах проводиться на підставі рішення виконавчого органу ради. Пропозиції щодо кількості місць, тем (змісту), макетів соціальної реклами, а також періоду її розміщення замовники соціальної реклами подають на розгляд виконавчого органу ради. </t>
  </si>
  <si>
    <t>Не передбачати кошти для компенсації вартості проїзду для необов'язкових пільгових категорій (для прикладу, 50% для школярів чи студентів).</t>
  </si>
  <si>
    <t>Не передбачати кошти для компенсації різниці в тарифах (тариф має бути економічно обґрунтований) та необов’язкових пільгових категорій</t>
  </si>
  <si>
    <t>Впровадити кілька пілотних проектів із «підняття» пішохідних переходів.</t>
  </si>
  <si>
    <t>Відмовитися від фінансування не обов'язкових категорій пільг та компенсацій.</t>
  </si>
  <si>
    <t xml:space="preserve">Олексій  Господар, Суми, Україна &lt;osbbgospodar@ukr.net&gt;, Гарцунов М.Ю., Хитров Б.В., Целік О. О. тел.0509339057 </t>
  </si>
  <si>
    <t>станом на 01.07.2019 року</t>
  </si>
  <si>
    <t>Пропозиція не врахована. В міському бюджеті не передбачені видатки на виконання зазначених робіт.  У разі виділення коштів департаментом буде опрацьоване питання виконання зазначених робіт.</t>
  </si>
  <si>
    <t>Пропозиція не врахована. У зв’язку з укладанням додаткових угод  від 11.07.2018 до договорів  від 23.03.2015 №№ 14-25/5-15, 11-25/5-15, 12-25/5-15 «Комунального замовлення на надання послуг з організації збирання, вивезення, утилізації твердих побутових, великогабаритних та ремонтних відходів, що утворюються на території міста Суми» між виконавчим комітетом Сумської міської ради та ТОВ «А-МУССОН», виконавець послуг з організації збирання, вивезення, утилізації твердих побутових, великогабаритних та ремонтних відході, що утворюються на території міста Суми зобов’язується облаштувати контейнерні майданчики, згідно затвердженого виконавчим комітетом графіку.   Відповідно до рішення виконавчого комітету Сумської міської ради  від 11.09.2018 р. № 472 «Про затвердження місць розташування та графіків облаштування контейнерних майданчиків у м. Суми» затверджено першочерговий перелік контейнерних майданчиків на яких буде проводитись облаштування у 2018-2019 р.р., відповідно до якого, за адресою вказаною заявником контейнерний майданчик облаштовуватися не буде. При наявності економії коштів, передбачених планом фінансування на поточний рік, департаментом буде повторно опрацьована можливість виконання робіт з облаштування контейнерних майданчиків за кошти міського бюджету.</t>
  </si>
  <si>
    <t>Пропозиція не врахована. В міському бюджеті не передбачені видатки на виконання робіт по облаштуванню центрального пляжу.</t>
  </si>
  <si>
    <t>Пропозиція не врахована. В міському бюджеті не передбачені видатки на утримання та обслуговування громадських туалетів навколо озера Чеха. Пропозиція по  утриманню та обслуговуванню громадських туалетів навколо озера Чеха на 2020 рік буде подана до профільних депутатських комісій.</t>
  </si>
  <si>
    <t>Пропозиція не врахована. В міському бюджеті не передбачені видатки на виконання зазначених робіт .</t>
  </si>
  <si>
    <t>Роботи були виконані в червні 2019 року за рахунок поточного ремонту.</t>
  </si>
  <si>
    <t>Пропозиція не врахована.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зовнішнього освітлення по м. Суми, департаментом будуть враховані пропозиції щодо освітлення даної прибудинкової території  до виконання.</t>
  </si>
  <si>
    <t>Пропозиція не врахована.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зовнішнього освітлення по м. Суми, департаментом будуть враховані пропозиції щодо освітлення даної  території  до виконання.</t>
  </si>
  <si>
    <t>Система автоматичного керування вуличного освітлення по кожному трансформаторному пункту від яких заживлено освітлення міста впроваджена в 2014 році.</t>
  </si>
  <si>
    <t>В 2019 році заплановано проведення робіт по поточному ремонту освітлення міського пляжу в парку ім.І.М.Кожедуба.</t>
  </si>
  <si>
    <t>На замовлення департаменту інфраструктури проектною організацією розроблена схема облаштування зупинки громадського транспорту захисними стовпчиками. На даний час схема передана на погодження до  управління патрульної поліції Сумської області. Після погодження схем департаментом інфраструктури буде підготовлено відповідний проект рішення на затвердження виконавчим комітетом Сумської міської ради.</t>
  </si>
  <si>
    <t>На даний час управлінням замовлено проектно-кошторисну документацію по згаданому об’єкту, після її виготовлення та проведення експертизи буде укладено договір на виконання будівельно-монтажних робіт.</t>
  </si>
  <si>
    <t>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державних будівельних норм. Пропозиція не може бути врахована з огляду на доцільність використання автобусів середньої місткості.</t>
  </si>
  <si>
    <t>За результатами засідання робочої групи з питань реалізації повноважень виконавчих органів Сумської міської ради у сфері автоматизованої системи обліку оплати проїзду в міському пасажирському транспорті незалежно від форм власності 04.07.2019 було вирішено розробити міську цільову програму автоматизованої системи обліку оплати проїзду в міському пасажирському транспорті м. Суми. Пропозиція опрацьовується.</t>
  </si>
  <si>
    <t>Пропозиція врахована частково. У зв'язку із введенням в дію  нових тарифів на послуги міського комунального транспорту з лютого цього року відшкодування різниці в тарифах на послуги міського електричного транспорту не здійснюється, відшкодування різниці в тарифах на послуги міського автотранспорту складає 1 грн. Слід врахувати, що відшкодування різниці в тарифах позитивно впливає на фінансовий стан підприємства-перевізника.</t>
  </si>
  <si>
    <t>За інформацією департаменту інфраструктури міста Сумської міської ради  у 2019 році замовлено виготовлення проектно-кошторисної документації на капітальний ремонт  9 зупинок громадського транспорту. Проектною організацією розроблено розділ «Електропостачання», до якого враховано облаштування зупинок табло з графіками руху громадського транспорту.</t>
  </si>
  <si>
    <t>Касові видатки станом на 01.07.2019</t>
  </si>
  <si>
    <t>Пропозиція не врахована. Згідно затвердженого переліку робіт по поточному ремонту доріг на 2019 рік ремонт даної вулиці не передбачено. У  разі вивільнення вільного залишку коштів, вищезазначене питання буде розглянуто КП «Шляхрембуд», як виконавцем послуги по поточному ремонту вулично – дорожньої мережі та штучних споруд м. Суми у 2019 році.</t>
  </si>
  <si>
    <t>Пропозиція не врахована. Департаментом інфраструктури міста направлено запит на розгляд за належністю до управління капітального будівництва та дорожнього господарства Сумської міської ради.</t>
  </si>
  <si>
    <t>Пропозиція не врахована. В міському бюджеті не передбачені видатки на виконання робіт з поточного ремонту тротуарів навколо школи № 23 по проспекту М. Лушпи.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департаментом буде опрацьовано питання виконання робіт, зазначених у зверненні.</t>
  </si>
  <si>
    <t>На території пляжної зони міського парку ім. І.М. Кожедуба проводяться роботи по капітальному ремонту тротуарів та пішохідних доріжок.</t>
  </si>
  <si>
    <t>Відповідно до порядку розгляду електронної петиції у 2018 році управлінням капітального будівництва та дорожнього господарства було підготовлено відповідний проект рішення "Про підтримку електронної петиції щодо встановлення піднятих пішохідних переходів у м. Суми", який не було підтримано виконавчим комітетом Сумської міської ради.</t>
  </si>
  <si>
    <t>Пропозиція не врахована. В міському бюджеті не передбачені видатки на виконання робіт з ремонту фонтана "Купальниця". Матеріально-технічних можливостей  балансоутримувача об'єкту КП "Міськсвітло" Сумської міської ради не достатньо для його ремонту. У липні - серпні поточного року заплановано визначити обсяги робіт по ремонту фонтану, їх кошторисну вартість та надати пропозицію до профільних депутатських комісій з подальшим включенням після узгодження до бюджетного запиту на 2020 рік.</t>
  </si>
  <si>
    <t>Пропозиція не врахована. До титульного списку з капітального ремонту житлового фонду за кошти міського бюджету на 2019 рік проведення капітального ремонту гуртожитку по вул. Курська, 119 не включено.</t>
  </si>
  <si>
    <t>Об'єкт не включений до переліку об'єктів капітального ремонту доріг на 2019 рік.</t>
  </si>
  <si>
    <t>Об’єкт не передбачено розподілом коштів бюджету розвитку за об’єктами у 2019 році.</t>
  </si>
  <si>
    <t xml:space="preserve">Об’єкт не передбачено розподілом коштів бюджету розвитку за об’єктами у 2019 році. За інформацією управління архітектури та містобудування Сумської міської ради реконструкція площі Незалежності не входить до пріоритетних  завдань, які намічені управлінням на наступний рік серед яких:
- розроблення містобудівної документації (4 детальні плани територій);
- проведення містобудівного моніторингу реалізації положень генерального плану     
м. Суми;
- здійснення цифрового аерознімання та створення цифрових ортофотопланів території міста;
- створення цифрових інженерно-топографічних планів масштабу М1:2000 на територію м. Суми для розробки проектних рішень з оновлення генерального плану міста;
- створення сучасної міської геодезичної мережі в державній системі координат УСК 2000 (МСК 59).
</t>
  </si>
  <si>
    <t xml:space="preserve">В міському бюджеті передбачено кошти на придбання 2 автобусів великої місткості. Питання погоджувалося з Антимонопольним комітетом України щодо допустимості державної допомоги у формі капітальних трансфертів на придбання автобусів середньої та великої місткості. </t>
  </si>
  <si>
    <t>За інформацією управління архітектури та містобудування Сумської міської ради функції такого міського культурно-мистецького центру може виконувати міський культурний центр «Романтика» (багатофункціональна громадська будівля). Створення галереї робіт заслуженого художника України Миколи Сіробаби можливе за умови виділення у приміщенні МЦ "Романтика" відповідної площини.</t>
  </si>
  <si>
    <t>Відповідно до наказу Міністерства освіти і науки України від 20.02.2002 №128 (зі змінами) «Про затвердження Нормативів наповнюваності груп дошкільних навчальних закладів (ясла-садків) компенсуючого типу, класів спеціальних загальноосвітніх (шкіл- інтернатів), груп продовженого дня і виховних груп загальноосвітніх навчальних закладів усіх типів та Порядку поділу класів на групи при вивченні окремих предметів у загальноосвітніх навчальних закладах» включено видатки на поділ класів  на підгрупи при вивченні таких предметів: українська та англійська мови, трудове навчання, інформатика.</t>
  </si>
  <si>
    <t>Пропозиція не врахована. Зазначені каналізаційні мережі не знаходяться на обслуговуванні КП "Міськводоканал" Сумської міської ради.</t>
  </si>
  <si>
    <t xml:space="preserve">Вимоги щодо предмета закупівлі визначаються в тендерній документації, що розробляється та затверджується Замовником - КП СМР "Електроавтотранс". За результатами проведеного у цьому році тендеру  придбано 4 тролейбуси, що  оснащені зовні звуковим оповіщенням. </t>
  </si>
  <si>
    <t xml:space="preserve">В міській програмі "Місто Суми - територія добра та милосердя" та відповідно в міському бюджеті м. Суми на 2019 рік передбачено кошти на вказані виплати, а саме:  вшанування осіб з інвалідністю І та ІІ групи по зору до Міжнародного дня сліпих (155 осіб з інвалідністю І групи по 500 грн., 78 осіб з інвалідністю ІІ групи по 300 грн.). </t>
  </si>
  <si>
    <t>Пропозиція не врахована. На теперішній час титульний список по улаштуванню нових та розширенню існуючих тротуарів, пішохідних та велосипедних доріжок на 2019 рік затверджено, але, на жаль, у зв’язку з обмеженими лімітами фінансування будівельної галузі на 2019 рік, в департаменті не має фінансової можливості виконати капітальний ремонт пішохідної доріжки вищезазначеної ділянки в поточному році.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об’єктів благоустрою міста Суми протягом року, департаментом буде опрацьовано питання виготовлення проектно-кошторисної документації на ремонт зазначеного об’єкту.</t>
  </si>
  <si>
    <t>Титульний список по улаштуванню нових та розширенню існуючих тротуарів, пішохідних та велосипедних доріжок на 2019 рік затверджено, але, на жаль, у зв’язку з обмеженими лімітами фінансування будівельної галузі на 2019 рік, в департаменті не має фінансової можливості виконати капітальний ремонт тротуару вищезазначеної ділянки в поточному році. При наявності економії коштів після проведення робіт по ремонту об’єктів комунального господарства та благоустрою, передбачених планом фінансування на поточний рік, або у разі виділення додаткових коштів на капітальний ремонт об’єктів благоустрою міста Суми протягом року, департаментом буде опрацьовано питання виготовлення проектно-кошторисної документації на ремонт об’єкту.</t>
  </si>
  <si>
    <t>Співфінансування капітального ремонту (реконструкції, модернізації) в багатоквартирних житлових будинках  м. Суми проводиться в межах коштів, передбачених в міському бюджеті. На даний час кошти вичерпані. Виконання даних робіт можливе у 2020 році при виділенні коштів з міського бюджету та при умові подання заяви  до департаменту інфраструктури міста та пакету документів, (який є невід'ємною частиною заяви), відповідно до Положення про дольову участь співвласників у поточному, капітальному ремонтах (реконструкції, модернізації) в багатоквартирних житлових будинках м. Суми, затверджено Рішенням Сумської міської ради від 05.10.2016 р. №1162-МР.</t>
  </si>
  <si>
    <t>Пропозиція взята до уваги та буде врахована при  складанні переліку вулиць, які підлягатимуть розчищенню та посипання сольовою сумішшю в зимовий період 2019 року.</t>
  </si>
  <si>
    <t>Дана пропозиція прийнята до уваги та буде врахована при необхідності під час виконання робіт з капітального ремонту об’єктів благоустрою-зупинок громадського транспорту №366 по вулиці Реміснича; №130 по вулиці Героїв Крут; №113 по проспекту М. Лушпи; №316 по вулиці Ковпака; №177 по вулиці Івана Харитоненка; № 170 по вулиці Металургів.</t>
  </si>
  <si>
    <t xml:space="preserve">Придбано 4  тролейбуси з низьким рівнем підлоги за рахунок коштів міського бюджету. З огляду на заплановане придбання 22 од. тролейбусів за рахунок кредитних коштів врахування пропозиції не є доцільним. </t>
  </si>
  <si>
    <t xml:space="preserve">На виконання рішення Сумської міської ради від 31 жовтня 2018 року № 4067-МР «Про проведення оцінки цілісного майнового комплексу по виробництву, транспортуванню тепла та електричної енергії у місті Суми, переданого в оренду ТОВ «Сумитеплоенерго» 6 червня 2019 року відбулося засідання комісії з проведення інвентаризації цілісного майнового комплексу по виробництву, транспортуванню тепла та електричної енергії у місті Суми. На засіданні обговорювалось питання щодо ненадання ТОВ «Сумитеплоенерго» гарантійного листа стосовно оплати послуг, пов’язаних з проведенням незалежної оцінки та аудиту цілісного майнового комплексу, ТОВ «Сумитеплоенерго» повторно доручено надати гарантійний лист стосовно оплати вищезазначених послуг. В цілому планується вирішити  питання до кінця 2019 року. </t>
  </si>
  <si>
    <t xml:space="preserve">В міській програмі "Місто Суми - територія добра та милосердя" та відповідно в міському бюджеті м. Суми на 2019 рік передбачено кошти на вказані виплати, а саме: вшанування учасників ліквідації наслідків аварії на ЧАЕС у 1986 році, віднесених до категорії 1, які не мають статусу осіб з інвалідністю внаслідок війни, до Дня вшанування учасників ліквідації наслідків аварії на Чорнобильській АЕС (46 осіб по 500 грн.). </t>
  </si>
  <si>
    <t>Москаленко Костянтин Олегович</t>
  </si>
  <si>
    <t>Не враховано/Не виконано/Не доцільні</t>
  </si>
  <si>
    <t>Додаток до інформації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</si>
</sst>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8"/>
      <name val="Times New Roman"/>
      <family val="1"/>
      <charset val="204"/>
    </font>
    <font>
      <b/>
      <sz val="26"/>
      <name val="Times New Roman"/>
      <family val="1"/>
      <charset val="204"/>
    </font>
    <font>
      <sz val="26"/>
      <name val="Arial Cyr"/>
      <charset val="204"/>
    </font>
    <font>
      <b/>
      <sz val="26"/>
      <color indexed="8"/>
      <name val="Times New Roman"/>
      <family val="1"/>
      <charset val="204"/>
    </font>
    <font>
      <sz val="26"/>
      <name val="Times New Roman"/>
      <family val="1"/>
      <charset val="204"/>
    </font>
    <font>
      <b/>
      <sz val="26"/>
      <name val="Arial Cyr"/>
      <charset val="204"/>
    </font>
    <font>
      <sz val="26"/>
      <color indexed="8"/>
      <name val="Times New Roman"/>
      <family val="1"/>
      <charset val="204"/>
    </font>
    <font>
      <sz val="26"/>
      <color theme="1"/>
      <name val="Calibri"/>
      <family val="2"/>
      <charset val="204"/>
      <scheme val="minor"/>
    </font>
  </fonts>
  <fills count="2">
    <fill>
      <patternFill patternType="none"/>
    </fill>
    <fill>
      <patternFill patternType="gray125"/>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38">
    <xf numFmtId="0" fontId="0" fillId="0" borderId="0" xfId="0"/>
    <xf numFmtId="0" fontId="2" fillId="0" borderId="0" xfId="0" applyFont="1" applyFill="1"/>
    <xf numFmtId="0" fontId="2" fillId="0" borderId="0" xfId="0" applyFont="1" applyFill="1" applyAlignment="1">
      <alignment horizontal="center"/>
    </xf>
    <xf numFmtId="0" fontId="1" fillId="0" borderId="0" xfId="0" applyFont="1" applyFill="1" applyBorder="1" applyAlignment="1">
      <alignment horizontal="right" vertical="center"/>
    </xf>
    <xf numFmtId="0" fontId="5" fillId="0" borderId="0" xfId="0" applyFont="1" applyFill="1"/>
    <xf numFmtId="0" fontId="8" fillId="0" borderId="2" xfId="0" applyFont="1" applyFill="1" applyBorder="1" applyAlignment="1">
      <alignment horizontal="center" vertical="top" wrapText="1"/>
    </xf>
    <xf numFmtId="0" fontId="10" fillId="0" borderId="5" xfId="0" applyFont="1" applyFill="1" applyBorder="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top"/>
    </xf>
    <xf numFmtId="0" fontId="10" fillId="0" borderId="5" xfId="0" applyFont="1" applyFill="1" applyBorder="1" applyAlignment="1">
      <alignment horizontal="center" vertical="top"/>
    </xf>
    <xf numFmtId="0" fontId="10" fillId="0" borderId="0" xfId="0" applyFont="1" applyFill="1" applyAlignment="1">
      <alignment horizontal="center" vertical="top"/>
    </xf>
    <xf numFmtId="0" fontId="11" fillId="0" borderId="0" xfId="0" applyFont="1" applyFill="1" applyBorder="1" applyAlignment="1">
      <alignment horizontal="right" vertical="center"/>
    </xf>
    <xf numFmtId="0" fontId="7" fillId="0" borderId="0" xfId="0"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Alignment="1">
      <alignment horizontal="center"/>
    </xf>
    <xf numFmtId="0" fontId="6" fillId="0" borderId="1" xfId="0" applyFont="1" applyFill="1" applyBorder="1" applyAlignment="1">
      <alignment horizontal="center" vertical="top" wrapText="1"/>
    </xf>
    <xf numFmtId="0" fontId="6" fillId="0" borderId="2" xfId="0" applyFont="1" applyFill="1" applyBorder="1" applyAlignment="1">
      <alignment vertical="top" wrapText="1"/>
    </xf>
    <xf numFmtId="0" fontId="7" fillId="0" borderId="0" xfId="0" applyFont="1" applyFill="1"/>
    <xf numFmtId="0" fontId="7" fillId="0" borderId="5" xfId="0" applyFont="1" applyFill="1" applyBorder="1"/>
    <xf numFmtId="0" fontId="7" fillId="0" borderId="5" xfId="0" applyFont="1" applyFill="1" applyBorder="1" applyAlignment="1">
      <alignment horizontal="center"/>
    </xf>
    <xf numFmtId="0" fontId="6" fillId="0" borderId="41" xfId="0" applyFont="1" applyFill="1" applyBorder="1" applyAlignment="1">
      <alignment horizontal="center" vertical="top" wrapText="1"/>
    </xf>
    <xf numFmtId="0" fontId="14" fillId="0" borderId="0" xfId="0" applyFont="1" applyFill="1"/>
    <xf numFmtId="0" fontId="13" fillId="0" borderId="10"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0" borderId="11" xfId="0" applyFont="1" applyFill="1" applyBorder="1" applyAlignment="1">
      <alignment horizontal="center" vertical="top" wrapText="1"/>
    </xf>
    <xf numFmtId="1" fontId="13" fillId="0" borderId="11" xfId="0" applyNumberFormat="1"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0" fontId="13" fillId="0" borderId="25"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5" xfId="0" applyFont="1" applyFill="1" applyBorder="1" applyAlignment="1">
      <alignment horizontal="center" vertical="top" wrapText="1"/>
    </xf>
    <xf numFmtId="0" fontId="13" fillId="0" borderId="5" xfId="0"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13" fillId="0" borderId="30"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3" fillId="0" borderId="2" xfId="0" applyFont="1" applyFill="1" applyBorder="1" applyAlignment="1">
      <alignment horizontal="center" vertical="top" wrapText="1"/>
    </xf>
    <xf numFmtId="0" fontId="16" fillId="0" borderId="32" xfId="0" applyFont="1" applyFill="1" applyBorder="1" applyAlignment="1">
      <alignment horizontal="left" vertical="top" wrapText="1"/>
    </xf>
    <xf numFmtId="0" fontId="17" fillId="0" borderId="0" xfId="0" applyFont="1" applyFill="1"/>
    <xf numFmtId="49" fontId="18" fillId="0" borderId="1" xfId="0" applyNumberFormat="1" applyFont="1" applyFill="1" applyBorder="1" applyAlignment="1">
      <alignment horizontal="center" vertical="top" wrapText="1"/>
    </xf>
    <xf numFmtId="49" fontId="18" fillId="0" borderId="2" xfId="0" applyNumberFormat="1" applyFont="1" applyFill="1" applyBorder="1" applyAlignment="1">
      <alignment horizontal="left" vertical="top" wrapText="1"/>
    </xf>
    <xf numFmtId="0" fontId="18" fillId="0" borderId="2" xfId="0" applyFont="1" applyFill="1" applyBorder="1" applyAlignment="1">
      <alignment vertical="top" wrapText="1"/>
    </xf>
    <xf numFmtId="0" fontId="16" fillId="0" borderId="2" xfId="0" applyFont="1" applyFill="1" applyBorder="1" applyAlignment="1">
      <alignment horizontal="center" vertical="top" wrapText="1"/>
    </xf>
    <xf numFmtId="164" fontId="16"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0" fontId="15" fillId="0" borderId="2" xfId="0" applyFont="1" applyFill="1" applyBorder="1" applyAlignment="1">
      <alignment vertical="top" wrapText="1"/>
    </xf>
    <xf numFmtId="164" fontId="13"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18" fillId="0" borderId="2" xfId="0" applyFont="1" applyFill="1" applyBorder="1" applyAlignment="1">
      <alignment horizontal="justify" vertical="top" wrapText="1"/>
    </xf>
    <xf numFmtId="0" fontId="15" fillId="0" borderId="2" xfId="0" applyFont="1" applyFill="1" applyBorder="1" applyAlignment="1">
      <alignment horizontal="justify" vertical="top" wrapText="1"/>
    </xf>
    <xf numFmtId="49" fontId="18" fillId="0" borderId="3" xfId="0" applyNumberFormat="1"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0" fontId="18" fillId="0" borderId="4" xfId="0" applyFont="1" applyFill="1" applyBorder="1" applyAlignment="1">
      <alignment horizontal="justify" vertical="top" wrapText="1"/>
    </xf>
    <xf numFmtId="0" fontId="16" fillId="0" borderId="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9" fillId="0" borderId="10" xfId="0" applyFont="1" applyFill="1" applyBorder="1"/>
    <xf numFmtId="0" fontId="19" fillId="0" borderId="45" xfId="0" applyFont="1" applyFill="1" applyBorder="1"/>
    <xf numFmtId="0" fontId="15" fillId="0" borderId="11" xfId="0" applyFont="1" applyFill="1" applyBorder="1" applyAlignment="1">
      <alignment horizontal="center" vertical="top" wrapText="1"/>
    </xf>
    <xf numFmtId="1" fontId="15" fillId="0" borderId="11" xfId="0" applyNumberFormat="1" applyFont="1" applyFill="1" applyBorder="1" applyAlignment="1">
      <alignment horizontal="center" vertical="top" wrapText="1"/>
    </xf>
    <xf numFmtId="49" fontId="18" fillId="0" borderId="25"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5" xfId="0" applyNumberFormat="1" applyFont="1" applyFill="1" applyBorder="1" applyAlignment="1">
      <alignment horizontal="left" vertical="top" wrapText="1"/>
    </xf>
    <xf numFmtId="0" fontId="18" fillId="0" borderId="5" xfId="0" applyFont="1" applyFill="1" applyBorder="1" applyAlignment="1">
      <alignment horizontal="justify" vertical="top" wrapText="1"/>
    </xf>
    <xf numFmtId="0" fontId="18"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49" fontId="18" fillId="0" borderId="30" xfId="0" applyNumberFormat="1" applyFont="1" applyFill="1" applyBorder="1" applyAlignment="1">
      <alignment horizontal="left" vertical="top" wrapText="1"/>
    </xf>
    <xf numFmtId="0" fontId="18" fillId="0" borderId="2" xfId="0" applyNumberFormat="1" applyFont="1" applyFill="1" applyBorder="1" applyAlignment="1">
      <alignment horizontal="center" vertical="top" wrapText="1"/>
    </xf>
    <xf numFmtId="49" fontId="18" fillId="0" borderId="2" xfId="0" applyNumberFormat="1" applyFont="1" applyFill="1" applyBorder="1" applyAlignment="1">
      <alignment horizontal="center" vertical="top" wrapText="1"/>
    </xf>
    <xf numFmtId="49" fontId="18" fillId="0" borderId="32" xfId="0" applyNumberFormat="1" applyFont="1" applyFill="1" applyBorder="1" applyAlignment="1">
      <alignment horizontal="left" vertical="top" wrapText="1"/>
    </xf>
    <xf numFmtId="0" fontId="15" fillId="0" borderId="34" xfId="0" applyFont="1" applyFill="1" applyBorder="1" applyAlignment="1">
      <alignment horizontal="center" vertical="top" wrapText="1"/>
    </xf>
    <xf numFmtId="0" fontId="13" fillId="0" borderId="30" xfId="0" applyFont="1" applyFill="1" applyBorder="1" applyAlignment="1">
      <alignment horizontal="left" vertical="top" wrapText="1"/>
    </xf>
    <xf numFmtId="0" fontId="15" fillId="0" borderId="41" xfId="0" applyFont="1" applyFill="1" applyBorder="1" applyAlignment="1">
      <alignment horizontal="center" vertical="top" wrapText="1"/>
    </xf>
    <xf numFmtId="0" fontId="13" fillId="0" borderId="32" xfId="0" applyFont="1" applyFill="1" applyBorder="1" applyAlignment="1">
      <alignment horizontal="left" vertical="top" wrapText="1"/>
    </xf>
    <xf numFmtId="49" fontId="18" fillId="0" borderId="41" xfId="0" applyNumberFormat="1" applyFont="1" applyFill="1" applyBorder="1" applyAlignment="1">
      <alignment horizontal="left" vertical="top" wrapText="1"/>
    </xf>
    <xf numFmtId="49" fontId="15" fillId="0" borderId="41" xfId="0" applyNumberFormat="1" applyFont="1" applyFill="1" applyBorder="1" applyAlignment="1">
      <alignment horizontal="center" vertical="top" wrapText="1"/>
    </xf>
    <xf numFmtId="1" fontId="16" fillId="0" borderId="2" xfId="0" applyNumberFormat="1" applyFont="1" applyFill="1" applyBorder="1" applyAlignment="1">
      <alignment horizontal="center" vertical="top" wrapText="1"/>
    </xf>
    <xf numFmtId="49" fontId="18" fillId="0" borderId="35" xfId="0" applyNumberFormat="1" applyFont="1" applyFill="1" applyBorder="1" applyAlignment="1">
      <alignment horizontal="left" vertical="top" wrapText="1"/>
    </xf>
    <xf numFmtId="0" fontId="16" fillId="0" borderId="31" xfId="0" applyFont="1" applyFill="1" applyBorder="1" applyAlignment="1">
      <alignment horizontal="left" vertical="top" wrapText="1"/>
    </xf>
    <xf numFmtId="49" fontId="15" fillId="0" borderId="8" xfId="0" applyNumberFormat="1" applyFont="1" applyFill="1" applyBorder="1" applyAlignment="1">
      <alignment horizontal="center" vertical="top" wrapText="1"/>
    </xf>
    <xf numFmtId="49" fontId="15" fillId="0" borderId="43" xfId="0" applyNumberFormat="1" applyFont="1" applyFill="1" applyBorder="1" applyAlignment="1">
      <alignment horizontal="center" vertical="top" wrapText="1"/>
    </xf>
    <xf numFmtId="49" fontId="15" fillId="0" borderId="5" xfId="0" applyNumberFormat="1" applyFont="1" applyFill="1" applyBorder="1" applyAlignment="1">
      <alignment vertical="top" wrapText="1"/>
    </xf>
    <xf numFmtId="0" fontId="16" fillId="0" borderId="30" xfId="0" applyFont="1" applyFill="1" applyBorder="1" applyAlignment="1">
      <alignment horizontal="left" vertical="top" wrapText="1"/>
    </xf>
    <xf numFmtId="0" fontId="13" fillId="0" borderId="6" xfId="0" applyFont="1" applyFill="1" applyBorder="1" applyAlignment="1">
      <alignment horizontal="center" vertical="top" wrapText="1"/>
    </xf>
    <xf numFmtId="49" fontId="15" fillId="0" borderId="6"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49" fontId="18" fillId="0" borderId="2" xfId="0" applyNumberFormat="1" applyFont="1" applyFill="1" applyBorder="1" applyAlignment="1">
      <alignment vertical="top" wrapText="1"/>
    </xf>
    <xf numFmtId="164" fontId="16" fillId="0" borderId="4" xfId="0" applyNumberFormat="1" applyFont="1" applyFill="1" applyBorder="1" applyAlignment="1">
      <alignment horizontal="center" vertical="top" wrapText="1"/>
    </xf>
    <xf numFmtId="49" fontId="18" fillId="0" borderId="4" xfId="0" applyNumberFormat="1" applyFont="1" applyFill="1" applyBorder="1" applyAlignment="1">
      <alignment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49" fontId="18" fillId="0" borderId="34" xfId="0" applyNumberFormat="1" applyFont="1" applyFill="1" applyBorder="1" applyAlignment="1">
      <alignment horizontal="left" vertical="top" wrapText="1"/>
    </xf>
    <xf numFmtId="49" fontId="18" fillId="0" borderId="5" xfId="0" applyNumberFormat="1" applyFont="1" applyFill="1" applyBorder="1" applyAlignment="1">
      <alignment vertical="top" wrapText="1"/>
    </xf>
    <xf numFmtId="0" fontId="16" fillId="0" borderId="7" xfId="0" applyFont="1" applyFill="1" applyBorder="1" applyAlignment="1">
      <alignment horizontal="center" vertical="top" wrapText="1"/>
    </xf>
    <xf numFmtId="0" fontId="16" fillId="0" borderId="27" xfId="0" applyFont="1" applyFill="1" applyBorder="1" applyAlignment="1">
      <alignment horizontal="left" vertical="top" wrapText="1"/>
    </xf>
    <xf numFmtId="49" fontId="15" fillId="0" borderId="11" xfId="0" applyNumberFormat="1" applyFont="1" applyFill="1" applyBorder="1" applyAlignment="1">
      <alignment horizontal="center" vertical="top" wrapText="1"/>
    </xf>
    <xf numFmtId="165" fontId="16" fillId="0" borderId="2" xfId="0" applyNumberFormat="1" applyFont="1" applyFill="1" applyBorder="1" applyAlignment="1">
      <alignment horizontal="center" vertical="top" wrapText="1"/>
    </xf>
    <xf numFmtId="49" fontId="18" fillId="0" borderId="1" xfId="0" applyNumberFormat="1" applyFont="1" applyFill="1" applyBorder="1" applyAlignment="1">
      <alignment horizontal="right" vertical="top" wrapText="1"/>
    </xf>
    <xf numFmtId="49" fontId="18" fillId="0" borderId="10" xfId="0" applyNumberFormat="1" applyFont="1" applyFill="1" applyBorder="1" applyAlignment="1">
      <alignment horizontal="center" vertical="top" wrapText="1"/>
    </xf>
    <xf numFmtId="49" fontId="18" fillId="0" borderId="45" xfId="0" applyNumberFormat="1" applyFont="1" applyFill="1" applyBorder="1" applyAlignment="1">
      <alignment horizontal="center" vertical="top" wrapText="1"/>
    </xf>
    <xf numFmtId="0" fontId="16" fillId="0" borderId="25" xfId="0"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49" fontId="18" fillId="0" borderId="46" xfId="0" applyNumberFormat="1" applyFont="1" applyFill="1" applyBorder="1" applyAlignment="1">
      <alignment horizontal="left" vertical="top" wrapText="1"/>
    </xf>
    <xf numFmtId="49" fontId="18" fillId="0" borderId="14" xfId="0" applyNumberFormat="1" applyFont="1" applyFill="1" applyBorder="1" applyAlignment="1">
      <alignment vertical="top" wrapText="1"/>
    </xf>
    <xf numFmtId="0" fontId="16" fillId="0" borderId="14"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6" fillId="0" borderId="28" xfId="0" applyFont="1" applyFill="1" applyBorder="1" applyAlignment="1">
      <alignment horizontal="left" vertical="top" wrapText="1"/>
    </xf>
    <xf numFmtId="164" fontId="15" fillId="0" borderId="11" xfId="0" applyNumberFormat="1" applyFont="1" applyFill="1" applyBorder="1" applyAlignment="1">
      <alignment horizontal="center" vertical="top" wrapText="1"/>
    </xf>
    <xf numFmtId="49" fontId="18" fillId="0" borderId="14" xfId="0" applyNumberFormat="1" applyFont="1" applyFill="1" applyBorder="1" applyAlignment="1">
      <alignment horizontal="left" vertical="top" wrapText="1"/>
    </xf>
    <xf numFmtId="0" fontId="18" fillId="0" borderId="14" xfId="0" applyFont="1" applyFill="1" applyBorder="1" applyAlignment="1">
      <alignment horizontal="justify" vertical="top" wrapText="1"/>
    </xf>
    <xf numFmtId="1" fontId="18" fillId="0" borderId="14" xfId="0" applyNumberFormat="1" applyFont="1" applyFill="1" applyBorder="1" applyAlignment="1">
      <alignment horizontal="center" vertical="top" wrapText="1"/>
    </xf>
    <xf numFmtId="164" fontId="18" fillId="0" borderId="14" xfId="0" applyNumberFormat="1" applyFont="1" applyFill="1" applyBorder="1" applyAlignment="1">
      <alignment horizontal="center" vertical="top" wrapText="1"/>
    </xf>
    <xf numFmtId="49" fontId="18" fillId="0" borderId="28" xfId="0" applyNumberFormat="1" applyFont="1" applyFill="1" applyBorder="1" applyAlignment="1">
      <alignment horizontal="left" vertical="top" wrapText="1"/>
    </xf>
    <xf numFmtId="49" fontId="15" fillId="0" borderId="7" xfId="0" applyNumberFormat="1"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7" xfId="0" applyFont="1" applyFill="1" applyBorder="1" applyAlignment="1">
      <alignment horizontal="center" vertical="top" wrapText="1"/>
    </xf>
    <xf numFmtId="49" fontId="15" fillId="0" borderId="10"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wrapText="1"/>
    </xf>
    <xf numFmtId="49" fontId="15" fillId="0" borderId="11" xfId="0" applyNumberFormat="1" applyFont="1" applyFill="1" applyBorder="1" applyAlignment="1">
      <alignment vertical="top" wrapText="1"/>
    </xf>
    <xf numFmtId="0" fontId="14" fillId="0" borderId="0" xfId="0" applyFont="1" applyFill="1" applyBorder="1"/>
    <xf numFmtId="49" fontId="15" fillId="0" borderId="13" xfId="0" applyNumberFormat="1" applyFont="1" applyFill="1" applyBorder="1" applyAlignment="1">
      <alignment horizontal="center" vertical="center" wrapText="1"/>
    </xf>
    <xf numFmtId="49" fontId="15" fillId="0" borderId="14" xfId="0" applyNumberFormat="1" applyFont="1" applyFill="1" applyBorder="1" applyAlignment="1">
      <alignment vertical="top" wrapText="1"/>
    </xf>
    <xf numFmtId="0" fontId="13" fillId="0" borderId="28" xfId="0" applyFont="1" applyFill="1" applyBorder="1" applyAlignment="1">
      <alignment horizontal="center" vertical="top" wrapText="1"/>
    </xf>
    <xf numFmtId="0" fontId="16" fillId="0" borderId="5" xfId="0" applyFont="1" applyFill="1" applyBorder="1" applyAlignment="1">
      <alignment horizontal="center" vertical="top" wrapText="1"/>
    </xf>
    <xf numFmtId="49" fontId="18" fillId="0" borderId="26" xfId="0" applyNumberFormat="1" applyFont="1" applyFill="1" applyBorder="1" applyAlignment="1">
      <alignment horizontal="center" vertical="top" wrapText="1"/>
    </xf>
    <xf numFmtId="49" fontId="18" fillId="0" borderId="50" xfId="0" applyNumberFormat="1" applyFont="1" applyFill="1" applyBorder="1" applyAlignment="1">
      <alignment vertical="top" wrapText="1"/>
    </xf>
    <xf numFmtId="0" fontId="16" fillId="0" borderId="50" xfId="0" applyFont="1" applyFill="1" applyBorder="1" applyAlignment="1">
      <alignment horizontal="center" vertical="top" wrapText="1"/>
    </xf>
    <xf numFmtId="49" fontId="18" fillId="0" borderId="36" xfId="0" applyNumberFormat="1" applyFont="1" applyFill="1" applyBorder="1" applyAlignment="1">
      <alignment horizontal="center" vertical="top" wrapText="1"/>
    </xf>
    <xf numFmtId="49" fontId="18" fillId="0" borderId="47" xfId="0" applyNumberFormat="1" applyFont="1" applyFill="1" applyBorder="1" applyAlignment="1">
      <alignment vertical="top" wrapText="1"/>
    </xf>
    <xf numFmtId="0" fontId="16" fillId="0" borderId="47"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left" vertical="top" wrapText="1"/>
    </xf>
    <xf numFmtId="164" fontId="16" fillId="0" borderId="5"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2" xfId="0" applyFont="1" applyFill="1" applyBorder="1" applyAlignment="1">
      <alignment horizontal="justify" vertical="top" wrapText="1"/>
    </xf>
    <xf numFmtId="49" fontId="18" fillId="0" borderId="19" xfId="0" applyNumberFormat="1" applyFont="1" applyFill="1" applyBorder="1" applyAlignment="1">
      <alignment horizontal="center" vertical="top" wrapText="1"/>
    </xf>
    <xf numFmtId="49" fontId="15" fillId="0" borderId="18" xfId="0" applyNumberFormat="1" applyFont="1" applyFill="1" applyBorder="1" applyAlignment="1">
      <alignment horizontal="center" vertical="top" wrapText="1"/>
    </xf>
    <xf numFmtId="3" fontId="15" fillId="0" borderId="18" xfId="0" applyNumberFormat="1" applyFont="1" applyFill="1" applyBorder="1" applyAlignment="1">
      <alignment horizontal="center" vertical="top" wrapText="1"/>
    </xf>
    <xf numFmtId="0" fontId="13" fillId="0" borderId="18" xfId="0" applyFont="1" applyFill="1" applyBorder="1" applyAlignment="1">
      <alignment horizontal="center" vertical="top" wrapText="1"/>
    </xf>
    <xf numFmtId="0" fontId="16" fillId="0" borderId="49" xfId="0" applyFont="1" applyFill="1" applyBorder="1" applyAlignment="1">
      <alignment vertical="top" wrapText="1"/>
    </xf>
    <xf numFmtId="0" fontId="17" fillId="0" borderId="11" xfId="0" applyFont="1" applyFill="1" applyBorder="1"/>
    <xf numFmtId="0" fontId="13" fillId="0" borderId="25" xfId="0" applyFont="1" applyFill="1" applyBorder="1" applyAlignment="1">
      <alignment horizontal="left" vertical="top" wrapText="1"/>
    </xf>
    <xf numFmtId="0" fontId="16" fillId="0" borderId="10" xfId="0" applyFont="1" applyFill="1" applyBorder="1" applyAlignment="1">
      <alignment horizontal="center" vertical="top" wrapText="1"/>
    </xf>
    <xf numFmtId="0" fontId="16" fillId="0" borderId="45" xfId="0" applyFont="1" applyFill="1" applyBorder="1" applyAlignment="1">
      <alignment horizontal="left" vertical="top" wrapText="1"/>
    </xf>
    <xf numFmtId="3" fontId="15" fillId="0" borderId="11" xfId="0" applyNumberFormat="1" applyFont="1" applyFill="1" applyBorder="1" applyAlignment="1">
      <alignment horizontal="center" vertical="top" wrapText="1"/>
    </xf>
    <xf numFmtId="0" fontId="14" fillId="0" borderId="11" xfId="0" applyFont="1" applyFill="1" applyBorder="1" applyAlignment="1">
      <alignment horizontal="center"/>
    </xf>
    <xf numFmtId="49" fontId="18" fillId="0" borderId="8" xfId="0" applyNumberFormat="1" applyFont="1" applyFill="1" applyBorder="1" applyAlignment="1">
      <alignment horizontal="center" vertical="top" wrapText="1"/>
    </xf>
    <xf numFmtId="0" fontId="16" fillId="0" borderId="7" xfId="0" applyFont="1" applyFill="1" applyBorder="1" applyAlignment="1">
      <alignment vertical="top" wrapText="1"/>
    </xf>
    <xf numFmtId="49" fontId="18" fillId="0" borderId="7" xfId="0" applyNumberFormat="1" applyFont="1" applyFill="1" applyBorder="1" applyAlignment="1">
      <alignment vertical="top" wrapText="1"/>
    </xf>
    <xf numFmtId="164" fontId="16" fillId="0" borderId="7" xfId="0" applyNumberFormat="1" applyFont="1" applyFill="1" applyBorder="1" applyAlignment="1">
      <alignment horizontal="center" vertical="top" wrapText="1"/>
    </xf>
    <xf numFmtId="0" fontId="13" fillId="0" borderId="10" xfId="0" applyFont="1" applyFill="1" applyBorder="1" applyAlignment="1">
      <alignment horizontal="center"/>
    </xf>
    <xf numFmtId="0" fontId="13" fillId="0" borderId="45" xfId="0" applyFont="1" applyFill="1" applyBorder="1" applyAlignment="1">
      <alignment horizontal="center"/>
    </xf>
    <xf numFmtId="0" fontId="13" fillId="0" borderId="11" xfId="0" applyFont="1" applyFill="1" applyBorder="1"/>
    <xf numFmtId="1" fontId="13" fillId="0" borderId="11" xfId="0" applyNumberFormat="1" applyFont="1" applyFill="1" applyBorder="1" applyAlignment="1">
      <alignment horizontal="center"/>
    </xf>
    <xf numFmtId="164" fontId="13" fillId="0" borderId="11" xfId="0" applyNumberFormat="1" applyFont="1" applyFill="1" applyBorder="1" applyAlignment="1">
      <alignment horizontal="center"/>
    </xf>
    <xf numFmtId="0" fontId="13" fillId="0" borderId="25" xfId="0" applyFont="1" applyFill="1" applyBorder="1" applyAlignment="1">
      <alignment horizontal="center"/>
    </xf>
    <xf numFmtId="0" fontId="13" fillId="0" borderId="0" xfId="0" applyFont="1" applyFill="1"/>
    <xf numFmtId="0" fontId="12" fillId="0" borderId="0" xfId="0"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textRotation="90" wrapText="1"/>
    </xf>
    <xf numFmtId="0" fontId="3" fillId="0" borderId="7"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4" fillId="0" borderId="4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42"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3" fillId="0" borderId="38" xfId="0" applyFont="1" applyFill="1" applyBorder="1" applyAlignment="1">
      <alignment horizontal="center" vertical="top" wrapText="1"/>
    </xf>
    <xf numFmtId="0" fontId="13" fillId="0" borderId="39" xfId="0" applyFont="1" applyFill="1" applyBorder="1" applyAlignment="1">
      <alignment horizontal="center" vertical="top" wrapText="1"/>
    </xf>
    <xf numFmtId="0" fontId="13" fillId="0" borderId="40"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textRotation="90" wrapText="1"/>
    </xf>
    <xf numFmtId="0" fontId="3" fillId="0" borderId="4"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9"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9" xfId="0" applyFont="1" applyFill="1" applyBorder="1" applyAlignment="1">
      <alignment horizontal="center" vertical="top" wrapText="1"/>
    </xf>
    <xf numFmtId="49" fontId="15" fillId="0" borderId="20" xfId="0" applyNumberFormat="1" applyFont="1" applyFill="1" applyBorder="1" applyAlignment="1">
      <alignment horizontal="center" vertical="top" wrapText="1"/>
    </xf>
    <xf numFmtId="49" fontId="15" fillId="0" borderId="12" xfId="0" applyNumberFormat="1" applyFont="1" applyFill="1" applyBorder="1" applyAlignment="1">
      <alignment horizontal="center" vertical="top" wrapText="1"/>
    </xf>
    <xf numFmtId="49" fontId="15" fillId="0" borderId="29" xfId="0" applyNumberFormat="1"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33" xfId="0" applyFont="1" applyFill="1" applyBorder="1" applyAlignment="1">
      <alignment horizontal="center" vertical="top" wrapText="1"/>
    </xf>
    <xf numFmtId="49" fontId="18" fillId="0" borderId="4" xfId="0" applyNumberFormat="1" applyFont="1" applyFill="1" applyBorder="1" applyAlignment="1">
      <alignment horizontal="left" vertical="top" wrapText="1"/>
    </xf>
    <xf numFmtId="49" fontId="18" fillId="0" borderId="5" xfId="0" applyNumberFormat="1" applyFont="1" applyFill="1" applyBorder="1" applyAlignment="1">
      <alignment horizontal="left"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164" fontId="16" fillId="0" borderId="4" xfId="0" applyNumberFormat="1" applyFont="1" applyFill="1" applyBorder="1" applyAlignment="1">
      <alignment horizontal="center" vertical="top" wrapText="1"/>
    </xf>
    <xf numFmtId="164" fontId="16" fillId="0" borderId="5"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0" fontId="16" fillId="0" borderId="31" xfId="0" applyFont="1" applyFill="1" applyBorder="1" applyAlignment="1">
      <alignment horizontal="left" vertical="top" wrapText="1"/>
    </xf>
    <xf numFmtId="0" fontId="16" fillId="0" borderId="30" xfId="0" applyFont="1" applyFill="1" applyBorder="1" applyAlignment="1">
      <alignment horizontal="left" vertical="top" wrapText="1"/>
    </xf>
    <xf numFmtId="0" fontId="13" fillId="0" borderId="3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37" xfId="0"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49" fontId="18" fillId="0" borderId="7" xfId="0" applyNumberFormat="1" applyFont="1" applyFill="1" applyBorder="1" applyAlignment="1">
      <alignment horizontal="left" vertical="top" wrapText="1"/>
    </xf>
    <xf numFmtId="0" fontId="16" fillId="0" borderId="7"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5" xfId="0"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1" fontId="13" fillId="0" borderId="7" xfId="0" applyNumberFormat="1" applyFont="1" applyFill="1" applyBorder="1" applyAlignment="1">
      <alignment horizontal="center" vertical="top" wrapText="1"/>
    </xf>
    <xf numFmtId="1" fontId="13" fillId="0" borderId="5" xfId="0" applyNumberFormat="1" applyFont="1" applyFill="1" applyBorder="1" applyAlignment="1">
      <alignment horizontal="center" vertical="top" wrapText="1"/>
    </xf>
    <xf numFmtId="0" fontId="16" fillId="0" borderId="47" xfId="0" applyFont="1" applyFill="1" applyBorder="1" applyAlignment="1">
      <alignment horizontal="center" vertical="top" wrapText="1"/>
    </xf>
    <xf numFmtId="0" fontId="16" fillId="0" borderId="9" xfId="0" applyFont="1" applyFill="1" applyBorder="1" applyAlignment="1">
      <alignment horizontal="center" vertical="top" wrapText="1"/>
    </xf>
    <xf numFmtId="49" fontId="18" fillId="0" borderId="3" xfId="0" applyNumberFormat="1" applyFont="1" applyFill="1" applyBorder="1" applyAlignment="1">
      <alignment horizontal="center" vertical="top" wrapText="1"/>
    </xf>
    <xf numFmtId="0" fontId="13" fillId="0" borderId="4" xfId="0" applyFont="1" applyFill="1" applyBorder="1" applyAlignment="1">
      <alignment horizontal="center" vertical="top" wrapText="1"/>
    </xf>
    <xf numFmtId="0" fontId="16" fillId="0" borderId="5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45"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48"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5" xfId="0" applyFont="1" applyFill="1" applyBorder="1" applyAlignment="1">
      <alignment horizontal="center" vertical="top" wrapText="1"/>
    </xf>
    <xf numFmtId="0" fontId="16" fillId="0" borderId="0" xfId="0" applyFont="1" applyFill="1" applyAlignment="1">
      <alignment horizontal="righ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144"/>
  <sheetViews>
    <sheetView tabSelected="1" view="pageBreakPreview" zoomScale="40" zoomScaleNormal="60" zoomScaleSheetLayoutView="40" workbookViewId="0">
      <pane xSplit="3" topLeftCell="J1" activePane="topRight" state="frozen"/>
      <selection activeCell="A5" sqref="A5"/>
      <selection pane="topRight" activeCell="A2" sqref="A2:L2"/>
    </sheetView>
  </sheetViews>
  <sheetFormatPr defaultRowHeight="23.25" x14ac:dyDescent="0.35"/>
  <cols>
    <col min="1" max="1" width="10.28515625" style="15" customWidth="1"/>
    <col min="2" max="2" width="64.85546875" style="15" customWidth="1"/>
    <col min="3" max="3" width="95" style="18" customWidth="1"/>
    <col min="4" max="4" width="14.140625" style="8" customWidth="1"/>
    <col min="5" max="5" width="13.42578125" style="2" customWidth="1"/>
    <col min="6" max="6" width="14.140625" style="2" customWidth="1"/>
    <col min="7" max="7" width="34" style="2" customWidth="1"/>
    <col min="8" max="8" width="11.42578125" style="2" customWidth="1"/>
    <col min="9" max="9" width="29.5703125" style="2" customWidth="1"/>
    <col min="10" max="10" width="21.28515625" style="2" customWidth="1"/>
    <col min="11" max="11" width="14.140625" style="2" customWidth="1"/>
    <col min="12" max="12" width="255.7109375" style="15" customWidth="1"/>
    <col min="13" max="16384" width="9.140625" style="1"/>
  </cols>
  <sheetData>
    <row r="1" spans="1:12" ht="50.25" customHeight="1" x14ac:dyDescent="0.35">
      <c r="L1" s="237" t="s">
        <v>218</v>
      </c>
    </row>
    <row r="2" spans="1:12" ht="246" customHeight="1" x14ac:dyDescent="0.45">
      <c r="A2" s="161" t="s">
        <v>30</v>
      </c>
      <c r="B2" s="161"/>
      <c r="C2" s="161"/>
      <c r="D2" s="161"/>
      <c r="E2" s="161"/>
      <c r="F2" s="161"/>
      <c r="G2" s="161"/>
      <c r="H2" s="161"/>
      <c r="I2" s="161"/>
      <c r="J2" s="161"/>
      <c r="K2" s="161"/>
      <c r="L2" s="161"/>
    </row>
    <row r="3" spans="1:12" ht="36" customHeight="1" x14ac:dyDescent="0.45">
      <c r="A3" s="161" t="s">
        <v>174</v>
      </c>
      <c r="B3" s="161"/>
      <c r="C3" s="161"/>
      <c r="D3" s="161"/>
      <c r="E3" s="161"/>
      <c r="F3" s="161"/>
      <c r="G3" s="161"/>
      <c r="H3" s="161"/>
      <c r="I3" s="161"/>
      <c r="J3" s="161"/>
      <c r="K3" s="161"/>
      <c r="L3" s="161"/>
    </row>
    <row r="4" spans="1:12" ht="36" customHeight="1" thickBot="1" x14ac:dyDescent="0.4">
      <c r="K4" s="3"/>
      <c r="L4" s="11"/>
    </row>
    <row r="5" spans="1:12" s="4" customFormat="1" ht="13.5" customHeight="1" x14ac:dyDescent="0.3">
      <c r="A5" s="162" t="s">
        <v>1</v>
      </c>
      <c r="B5" s="162" t="s">
        <v>126</v>
      </c>
      <c r="C5" s="165" t="s">
        <v>5</v>
      </c>
      <c r="D5" s="168" t="s">
        <v>6</v>
      </c>
      <c r="E5" s="168" t="s">
        <v>8</v>
      </c>
      <c r="F5" s="171" t="s">
        <v>2</v>
      </c>
      <c r="G5" s="172"/>
      <c r="H5" s="172"/>
      <c r="I5" s="172"/>
      <c r="J5" s="172"/>
      <c r="K5" s="172"/>
      <c r="L5" s="173"/>
    </row>
    <row r="6" spans="1:12" s="4" customFormat="1" ht="18.75" customHeight="1" x14ac:dyDescent="0.3">
      <c r="A6" s="163"/>
      <c r="B6" s="163"/>
      <c r="C6" s="166"/>
      <c r="D6" s="169"/>
      <c r="E6" s="169"/>
      <c r="F6" s="174"/>
      <c r="G6" s="175"/>
      <c r="H6" s="175"/>
      <c r="I6" s="175"/>
      <c r="J6" s="175"/>
      <c r="K6" s="175"/>
      <c r="L6" s="176"/>
    </row>
    <row r="7" spans="1:12" s="4" customFormat="1" ht="98.25" customHeight="1" x14ac:dyDescent="0.3">
      <c r="A7" s="163"/>
      <c r="B7" s="163"/>
      <c r="C7" s="166"/>
      <c r="D7" s="169"/>
      <c r="E7" s="169"/>
      <c r="F7" s="177" t="s">
        <v>31</v>
      </c>
      <c r="G7" s="178"/>
      <c r="H7" s="177" t="s">
        <v>191</v>
      </c>
      <c r="I7" s="178"/>
      <c r="J7" s="182" t="s">
        <v>26</v>
      </c>
      <c r="K7" s="169" t="s">
        <v>217</v>
      </c>
      <c r="L7" s="184" t="s">
        <v>32</v>
      </c>
    </row>
    <row r="8" spans="1:12" s="4" customFormat="1" ht="29.25" customHeight="1" x14ac:dyDescent="0.3">
      <c r="A8" s="163"/>
      <c r="B8" s="163"/>
      <c r="C8" s="166"/>
      <c r="D8" s="169"/>
      <c r="E8" s="169"/>
      <c r="F8" s="187" t="s">
        <v>6</v>
      </c>
      <c r="G8" s="188" t="s">
        <v>24</v>
      </c>
      <c r="H8" s="187" t="s">
        <v>6</v>
      </c>
      <c r="I8" s="188" t="s">
        <v>24</v>
      </c>
      <c r="J8" s="182"/>
      <c r="K8" s="169"/>
      <c r="L8" s="185"/>
    </row>
    <row r="9" spans="1:12" s="4" customFormat="1" ht="121.5" customHeight="1" thickBot="1" x14ac:dyDescent="0.35">
      <c r="A9" s="164"/>
      <c r="B9" s="164"/>
      <c r="C9" s="167"/>
      <c r="D9" s="170"/>
      <c r="E9" s="170"/>
      <c r="F9" s="170"/>
      <c r="G9" s="183"/>
      <c r="H9" s="170"/>
      <c r="I9" s="183"/>
      <c r="J9" s="183"/>
      <c r="K9" s="170"/>
      <c r="L9" s="186"/>
    </row>
    <row r="10" spans="1:12" ht="7.5" customHeight="1" thickBot="1" x14ac:dyDescent="0.3">
      <c r="A10" s="189"/>
      <c r="B10" s="190"/>
      <c r="C10" s="190"/>
      <c r="D10" s="190"/>
      <c r="E10" s="190"/>
      <c r="F10" s="190"/>
      <c r="G10" s="190"/>
      <c r="H10" s="190"/>
      <c r="I10" s="190"/>
      <c r="J10" s="190"/>
      <c r="K10" s="190"/>
      <c r="L10" s="191"/>
    </row>
    <row r="11" spans="1:12" s="22" customFormat="1" ht="39.75" customHeight="1" thickBot="1" x14ac:dyDescent="0.5">
      <c r="A11" s="192" t="s">
        <v>27</v>
      </c>
      <c r="B11" s="193"/>
      <c r="C11" s="193"/>
      <c r="D11" s="193"/>
      <c r="E11" s="193"/>
      <c r="F11" s="193"/>
      <c r="G11" s="193"/>
      <c r="H11" s="193"/>
      <c r="I11" s="193"/>
      <c r="J11" s="193"/>
      <c r="K11" s="193"/>
      <c r="L11" s="194"/>
    </row>
    <row r="12" spans="1:12" s="22" customFormat="1" ht="39.75" customHeight="1" thickBot="1" x14ac:dyDescent="0.5">
      <c r="A12" s="23"/>
      <c r="B12" s="24"/>
      <c r="C12" s="25" t="s">
        <v>115</v>
      </c>
      <c r="D12" s="26">
        <f>D14+D51</f>
        <v>31</v>
      </c>
      <c r="E12" s="26">
        <f t="shared" ref="E12:K12" si="0">E14+E51</f>
        <v>4</v>
      </c>
      <c r="F12" s="26">
        <f t="shared" si="0"/>
        <v>2</v>
      </c>
      <c r="G12" s="27">
        <f t="shared" si="0"/>
        <v>2775</v>
      </c>
      <c r="H12" s="26">
        <f t="shared" si="0"/>
        <v>0</v>
      </c>
      <c r="I12" s="26">
        <f t="shared" si="0"/>
        <v>0</v>
      </c>
      <c r="J12" s="26">
        <f t="shared" si="0"/>
        <v>4</v>
      </c>
      <c r="K12" s="26">
        <f t="shared" si="0"/>
        <v>23</v>
      </c>
      <c r="L12" s="28"/>
    </row>
    <row r="13" spans="1:12" s="22" customFormat="1" ht="39.75" customHeight="1" thickBot="1" x14ac:dyDescent="0.5">
      <c r="A13" s="179" t="s">
        <v>114</v>
      </c>
      <c r="B13" s="180"/>
      <c r="C13" s="180"/>
      <c r="D13" s="180"/>
      <c r="E13" s="180"/>
      <c r="F13" s="180"/>
      <c r="G13" s="180"/>
      <c r="H13" s="180"/>
      <c r="I13" s="180"/>
      <c r="J13" s="180"/>
      <c r="K13" s="180"/>
      <c r="L13" s="181"/>
    </row>
    <row r="14" spans="1:12" s="22" customFormat="1" ht="39.75" customHeight="1" x14ac:dyDescent="0.45">
      <c r="A14" s="29"/>
      <c r="B14" s="30"/>
      <c r="C14" s="30" t="s">
        <v>9</v>
      </c>
      <c r="D14" s="31">
        <f>D15+D21+D28+D30+D37+D46+D48</f>
        <v>28</v>
      </c>
      <c r="E14" s="31">
        <f t="shared" ref="E14:K14" si="1">E15+E21+E28+E30+E37+E46+E48</f>
        <v>3</v>
      </c>
      <c r="F14" s="31">
        <f t="shared" si="1"/>
        <v>2</v>
      </c>
      <c r="G14" s="32">
        <f t="shared" si="1"/>
        <v>2775</v>
      </c>
      <c r="H14" s="31">
        <f t="shared" si="1"/>
        <v>0</v>
      </c>
      <c r="I14" s="31">
        <f t="shared" si="1"/>
        <v>0</v>
      </c>
      <c r="J14" s="31">
        <f t="shared" si="1"/>
        <v>4</v>
      </c>
      <c r="K14" s="31">
        <f t="shared" si="1"/>
        <v>21</v>
      </c>
      <c r="L14" s="33"/>
    </row>
    <row r="15" spans="1:12" s="39" customFormat="1" ht="72.75" customHeight="1" x14ac:dyDescent="0.5">
      <c r="A15" s="34">
        <v>1</v>
      </c>
      <c r="B15" s="35"/>
      <c r="C15" s="36" t="s">
        <v>33</v>
      </c>
      <c r="D15" s="37">
        <f>D16+D17+D18+D19+D20</f>
        <v>5</v>
      </c>
      <c r="E15" s="37">
        <f t="shared" ref="E15:K15" si="2">E16+E17+E18+E19+E20</f>
        <v>0</v>
      </c>
      <c r="F15" s="37">
        <f t="shared" si="2"/>
        <v>0</v>
      </c>
      <c r="G15" s="37">
        <f t="shared" si="2"/>
        <v>0</v>
      </c>
      <c r="H15" s="37">
        <f t="shared" si="2"/>
        <v>0</v>
      </c>
      <c r="I15" s="37">
        <f t="shared" si="2"/>
        <v>0</v>
      </c>
      <c r="J15" s="37">
        <f t="shared" si="2"/>
        <v>0</v>
      </c>
      <c r="K15" s="37">
        <f t="shared" si="2"/>
        <v>5</v>
      </c>
      <c r="L15" s="38"/>
    </row>
    <row r="16" spans="1:12" s="22" customFormat="1" ht="158.25" customHeight="1" x14ac:dyDescent="0.45">
      <c r="A16" s="40" t="s">
        <v>10</v>
      </c>
      <c r="B16" s="41" t="s">
        <v>127</v>
      </c>
      <c r="C16" s="42" t="s">
        <v>111</v>
      </c>
      <c r="D16" s="43">
        <v>1</v>
      </c>
      <c r="E16" s="43"/>
      <c r="F16" s="43"/>
      <c r="G16" s="44"/>
      <c r="H16" s="43"/>
      <c r="I16" s="44"/>
      <c r="J16" s="43"/>
      <c r="K16" s="43">
        <v>1</v>
      </c>
      <c r="L16" s="38" t="s">
        <v>192</v>
      </c>
    </row>
    <row r="17" spans="1:12" s="22" customFormat="1" ht="173.25" customHeight="1" x14ac:dyDescent="0.45">
      <c r="A17" s="40" t="s">
        <v>18</v>
      </c>
      <c r="B17" s="41" t="s">
        <v>128</v>
      </c>
      <c r="C17" s="42" t="s">
        <v>34</v>
      </c>
      <c r="D17" s="43">
        <v>1</v>
      </c>
      <c r="E17" s="43"/>
      <c r="F17" s="43"/>
      <c r="G17" s="44"/>
      <c r="H17" s="43"/>
      <c r="I17" s="44"/>
      <c r="J17" s="43"/>
      <c r="K17" s="43">
        <v>1</v>
      </c>
      <c r="L17" s="38" t="s">
        <v>192</v>
      </c>
    </row>
    <row r="18" spans="1:12" s="22" customFormat="1" ht="182.25" customHeight="1" x14ac:dyDescent="0.45">
      <c r="A18" s="40" t="s">
        <v>19</v>
      </c>
      <c r="B18" s="41" t="s">
        <v>137</v>
      </c>
      <c r="C18" s="42" t="s">
        <v>35</v>
      </c>
      <c r="D18" s="43">
        <v>1</v>
      </c>
      <c r="E18" s="43"/>
      <c r="F18" s="43"/>
      <c r="G18" s="44"/>
      <c r="H18" s="43"/>
      <c r="I18" s="44"/>
      <c r="J18" s="43"/>
      <c r="K18" s="43">
        <v>1</v>
      </c>
      <c r="L18" s="38" t="s">
        <v>192</v>
      </c>
    </row>
    <row r="19" spans="1:12" s="22" customFormat="1" ht="167.25" customHeight="1" x14ac:dyDescent="0.45">
      <c r="A19" s="40" t="s">
        <v>20</v>
      </c>
      <c r="B19" s="201" t="s">
        <v>128</v>
      </c>
      <c r="C19" s="42" t="s">
        <v>36</v>
      </c>
      <c r="D19" s="43">
        <v>1</v>
      </c>
      <c r="E19" s="43"/>
      <c r="F19" s="43"/>
      <c r="G19" s="44"/>
      <c r="H19" s="43"/>
      <c r="I19" s="44"/>
      <c r="J19" s="43"/>
      <c r="K19" s="43">
        <v>1</v>
      </c>
      <c r="L19" s="38" t="s">
        <v>192</v>
      </c>
    </row>
    <row r="20" spans="1:12" s="22" customFormat="1" ht="135" customHeight="1" x14ac:dyDescent="0.45">
      <c r="A20" s="40" t="s">
        <v>25</v>
      </c>
      <c r="B20" s="202"/>
      <c r="C20" s="42" t="s">
        <v>37</v>
      </c>
      <c r="D20" s="43">
        <v>1</v>
      </c>
      <c r="E20" s="43"/>
      <c r="F20" s="43"/>
      <c r="G20" s="44"/>
      <c r="H20" s="43"/>
      <c r="I20" s="44"/>
      <c r="J20" s="43"/>
      <c r="K20" s="43">
        <v>1</v>
      </c>
      <c r="L20" s="38" t="s">
        <v>193</v>
      </c>
    </row>
    <row r="21" spans="1:12" s="39" customFormat="1" ht="78.75" customHeight="1" x14ac:dyDescent="0.5">
      <c r="A21" s="45">
        <v>2</v>
      </c>
      <c r="B21" s="46"/>
      <c r="C21" s="47" t="s">
        <v>38</v>
      </c>
      <c r="D21" s="37">
        <f>SUM(D22:D27)</f>
        <v>6</v>
      </c>
      <c r="E21" s="37">
        <f t="shared" ref="E21:K21" si="3">SUM(E22:E27)</f>
        <v>0</v>
      </c>
      <c r="F21" s="37">
        <f t="shared" si="3"/>
        <v>1</v>
      </c>
      <c r="G21" s="48">
        <f t="shared" si="3"/>
        <v>1450</v>
      </c>
      <c r="H21" s="37">
        <f t="shared" si="3"/>
        <v>0</v>
      </c>
      <c r="I21" s="37">
        <f t="shared" si="3"/>
        <v>0</v>
      </c>
      <c r="J21" s="37">
        <f t="shared" si="3"/>
        <v>1</v>
      </c>
      <c r="K21" s="37">
        <f t="shared" si="3"/>
        <v>5</v>
      </c>
      <c r="L21" s="38"/>
    </row>
    <row r="22" spans="1:12" s="22" customFormat="1" ht="339" customHeight="1" x14ac:dyDescent="0.45">
      <c r="A22" s="40" t="s">
        <v>12</v>
      </c>
      <c r="B22" s="41" t="s">
        <v>127</v>
      </c>
      <c r="C22" s="42" t="s">
        <v>39</v>
      </c>
      <c r="D22" s="43">
        <v>1</v>
      </c>
      <c r="E22" s="43"/>
      <c r="F22" s="43"/>
      <c r="G22" s="43"/>
      <c r="H22" s="43"/>
      <c r="I22" s="44"/>
      <c r="J22" s="43"/>
      <c r="K22" s="43">
        <v>1</v>
      </c>
      <c r="L22" s="38" t="s">
        <v>208</v>
      </c>
    </row>
    <row r="23" spans="1:12" s="22" customFormat="1" ht="223.5" customHeight="1" x14ac:dyDescent="0.45">
      <c r="A23" s="40" t="s">
        <v>13</v>
      </c>
      <c r="B23" s="41" t="s">
        <v>129</v>
      </c>
      <c r="C23" s="42" t="s">
        <v>40</v>
      </c>
      <c r="D23" s="43">
        <v>1</v>
      </c>
      <c r="E23" s="43"/>
      <c r="F23" s="43"/>
      <c r="G23" s="43"/>
      <c r="H23" s="43"/>
      <c r="I23" s="43"/>
      <c r="J23" s="43"/>
      <c r="K23" s="43">
        <v>1</v>
      </c>
      <c r="L23" s="38" t="s">
        <v>194</v>
      </c>
    </row>
    <row r="24" spans="1:12" s="22" customFormat="1" ht="187.5" customHeight="1" x14ac:dyDescent="0.45">
      <c r="A24" s="40" t="s">
        <v>41</v>
      </c>
      <c r="B24" s="41" t="s">
        <v>132</v>
      </c>
      <c r="C24" s="42" t="s">
        <v>42</v>
      </c>
      <c r="D24" s="43">
        <v>1</v>
      </c>
      <c r="E24" s="43"/>
      <c r="F24" s="43"/>
      <c r="G24" s="43"/>
      <c r="H24" s="43"/>
      <c r="I24" s="43"/>
      <c r="J24" s="43"/>
      <c r="K24" s="43">
        <v>1</v>
      </c>
      <c r="L24" s="38" t="s">
        <v>175</v>
      </c>
    </row>
    <row r="25" spans="1:12" s="22" customFormat="1" ht="187.5" customHeight="1" x14ac:dyDescent="0.45">
      <c r="A25" s="40" t="s">
        <v>43</v>
      </c>
      <c r="B25" s="41" t="s">
        <v>132</v>
      </c>
      <c r="C25" s="42" t="s">
        <v>171</v>
      </c>
      <c r="D25" s="43">
        <v>1</v>
      </c>
      <c r="E25" s="43"/>
      <c r="F25" s="43"/>
      <c r="G25" s="43"/>
      <c r="H25" s="43"/>
      <c r="I25" s="43"/>
      <c r="J25" s="43"/>
      <c r="K25" s="43">
        <v>1</v>
      </c>
      <c r="L25" s="38" t="s">
        <v>196</v>
      </c>
    </row>
    <row r="26" spans="1:12" s="22" customFormat="1" ht="147.75" customHeight="1" x14ac:dyDescent="0.45">
      <c r="A26" s="40" t="s">
        <v>44</v>
      </c>
      <c r="B26" s="41" t="s">
        <v>132</v>
      </c>
      <c r="C26" s="42" t="s">
        <v>45</v>
      </c>
      <c r="D26" s="43">
        <v>1</v>
      </c>
      <c r="E26" s="43"/>
      <c r="F26" s="43">
        <v>1</v>
      </c>
      <c r="G26" s="44">
        <v>1450</v>
      </c>
      <c r="H26" s="43"/>
      <c r="I26" s="43"/>
      <c r="J26" s="43">
        <v>1</v>
      </c>
      <c r="K26" s="43"/>
      <c r="L26" s="38" t="s">
        <v>195</v>
      </c>
    </row>
    <row r="27" spans="1:12" s="22" customFormat="1" ht="345" customHeight="1" x14ac:dyDescent="0.45">
      <c r="A27" s="40" t="s">
        <v>46</v>
      </c>
      <c r="B27" s="41" t="s">
        <v>132</v>
      </c>
      <c r="C27" s="42" t="s">
        <v>47</v>
      </c>
      <c r="D27" s="43">
        <v>1</v>
      </c>
      <c r="E27" s="43"/>
      <c r="F27" s="43"/>
      <c r="G27" s="43"/>
      <c r="H27" s="43"/>
      <c r="I27" s="43"/>
      <c r="J27" s="43"/>
      <c r="K27" s="43">
        <v>1</v>
      </c>
      <c r="L27" s="38" t="s">
        <v>209</v>
      </c>
    </row>
    <row r="28" spans="1:12" s="39" customFormat="1" ht="39.75" customHeight="1" x14ac:dyDescent="0.5">
      <c r="A28" s="34" t="s">
        <v>14</v>
      </c>
      <c r="B28" s="35"/>
      <c r="C28" s="47" t="s">
        <v>48</v>
      </c>
      <c r="D28" s="37">
        <f>D29</f>
        <v>1</v>
      </c>
      <c r="E28" s="37">
        <f t="shared" ref="E28:K28" si="4">E29</f>
        <v>0</v>
      </c>
      <c r="F28" s="37">
        <f t="shared" si="4"/>
        <v>0</v>
      </c>
      <c r="G28" s="37">
        <f t="shared" si="4"/>
        <v>0</v>
      </c>
      <c r="H28" s="37">
        <f t="shared" si="4"/>
        <v>0</v>
      </c>
      <c r="I28" s="37">
        <f t="shared" si="4"/>
        <v>0</v>
      </c>
      <c r="J28" s="37">
        <f t="shared" si="4"/>
        <v>0</v>
      </c>
      <c r="K28" s="37">
        <f t="shared" si="4"/>
        <v>1</v>
      </c>
      <c r="L28" s="38"/>
    </row>
    <row r="29" spans="1:12" s="22" customFormat="1" ht="311.25" customHeight="1" x14ac:dyDescent="0.45">
      <c r="A29" s="40" t="s">
        <v>15</v>
      </c>
      <c r="B29" s="41" t="s">
        <v>173</v>
      </c>
      <c r="C29" s="42" t="s">
        <v>49</v>
      </c>
      <c r="D29" s="43">
        <v>1</v>
      </c>
      <c r="E29" s="43"/>
      <c r="F29" s="43"/>
      <c r="G29" s="43"/>
      <c r="H29" s="43"/>
      <c r="I29" s="43"/>
      <c r="J29" s="43"/>
      <c r="K29" s="43">
        <v>1</v>
      </c>
      <c r="L29" s="38" t="s">
        <v>210</v>
      </c>
    </row>
    <row r="30" spans="1:12" s="22" customFormat="1" ht="41.25" customHeight="1" x14ac:dyDescent="0.45">
      <c r="A30" s="49" t="s">
        <v>16</v>
      </c>
      <c r="B30" s="50"/>
      <c r="C30" s="47" t="s">
        <v>7</v>
      </c>
      <c r="D30" s="37">
        <f>D31+D32+D33+D34+D35+D36</f>
        <v>6</v>
      </c>
      <c r="E30" s="37">
        <f t="shared" ref="E30:K30" si="5">E31+E32+E33+E34+E35+E36</f>
        <v>1</v>
      </c>
      <c r="F30" s="37">
        <f t="shared" si="5"/>
        <v>0</v>
      </c>
      <c r="G30" s="37">
        <f t="shared" si="5"/>
        <v>0</v>
      </c>
      <c r="H30" s="37">
        <f t="shared" si="5"/>
        <v>0</v>
      </c>
      <c r="I30" s="37">
        <f t="shared" si="5"/>
        <v>0</v>
      </c>
      <c r="J30" s="37">
        <f t="shared" si="5"/>
        <v>0</v>
      </c>
      <c r="K30" s="37">
        <f t="shared" si="5"/>
        <v>5</v>
      </c>
      <c r="L30" s="38"/>
    </row>
    <row r="31" spans="1:12" s="22" customFormat="1" ht="219.75" customHeight="1" x14ac:dyDescent="0.45">
      <c r="A31" s="40" t="s">
        <v>50</v>
      </c>
      <c r="B31" s="41" t="s">
        <v>129</v>
      </c>
      <c r="C31" s="51" t="s">
        <v>51</v>
      </c>
      <c r="D31" s="43">
        <v>1</v>
      </c>
      <c r="E31" s="43">
        <v>1</v>
      </c>
      <c r="F31" s="43"/>
      <c r="G31" s="43"/>
      <c r="H31" s="43"/>
      <c r="I31" s="43"/>
      <c r="J31" s="43"/>
      <c r="K31" s="43"/>
      <c r="L31" s="38" t="s">
        <v>211</v>
      </c>
    </row>
    <row r="32" spans="1:12" s="22" customFormat="1" ht="408.75" customHeight="1" x14ac:dyDescent="0.45">
      <c r="A32" s="40" t="s">
        <v>52</v>
      </c>
      <c r="B32" s="41" t="s">
        <v>128</v>
      </c>
      <c r="C32" s="51" t="s">
        <v>167</v>
      </c>
      <c r="D32" s="43">
        <v>1</v>
      </c>
      <c r="E32" s="43"/>
      <c r="F32" s="43"/>
      <c r="G32" s="43"/>
      <c r="H32" s="43"/>
      <c r="I32" s="43"/>
      <c r="J32" s="43"/>
      <c r="K32" s="43">
        <v>1</v>
      </c>
      <c r="L32" s="38" t="s">
        <v>176</v>
      </c>
    </row>
    <row r="33" spans="1:12" s="22" customFormat="1" ht="202.5" customHeight="1" x14ac:dyDescent="0.45">
      <c r="A33" s="40" t="s">
        <v>53</v>
      </c>
      <c r="B33" s="41" t="s">
        <v>132</v>
      </c>
      <c r="C33" s="51" t="s">
        <v>54</v>
      </c>
      <c r="D33" s="43">
        <v>1</v>
      </c>
      <c r="E33" s="43"/>
      <c r="F33" s="43"/>
      <c r="G33" s="43"/>
      <c r="H33" s="43"/>
      <c r="I33" s="43"/>
      <c r="J33" s="43"/>
      <c r="K33" s="43">
        <v>1</v>
      </c>
      <c r="L33" s="38" t="s">
        <v>177</v>
      </c>
    </row>
    <row r="34" spans="1:12" s="22" customFormat="1" ht="144.75" customHeight="1" x14ac:dyDescent="0.45">
      <c r="A34" s="40" t="s">
        <v>55</v>
      </c>
      <c r="B34" s="41" t="s">
        <v>132</v>
      </c>
      <c r="C34" s="51" t="s">
        <v>56</v>
      </c>
      <c r="D34" s="43">
        <v>1</v>
      </c>
      <c r="E34" s="43"/>
      <c r="F34" s="43"/>
      <c r="G34" s="43"/>
      <c r="H34" s="43"/>
      <c r="I34" s="43"/>
      <c r="J34" s="43"/>
      <c r="K34" s="43">
        <v>1</v>
      </c>
      <c r="L34" s="38" t="s">
        <v>178</v>
      </c>
    </row>
    <row r="35" spans="1:12" s="22" customFormat="1" ht="183.75" customHeight="1" x14ac:dyDescent="0.45">
      <c r="A35" s="40" t="s">
        <v>57</v>
      </c>
      <c r="B35" s="41" t="s">
        <v>132</v>
      </c>
      <c r="C35" s="51" t="s">
        <v>58</v>
      </c>
      <c r="D35" s="43">
        <v>1</v>
      </c>
      <c r="E35" s="43"/>
      <c r="F35" s="43"/>
      <c r="G35" s="43"/>
      <c r="H35" s="43"/>
      <c r="I35" s="43"/>
      <c r="J35" s="43"/>
      <c r="K35" s="43">
        <v>1</v>
      </c>
      <c r="L35" s="38" t="s">
        <v>179</v>
      </c>
    </row>
    <row r="36" spans="1:12" s="22" customFormat="1" ht="208.5" customHeight="1" x14ac:dyDescent="0.45">
      <c r="A36" s="40" t="s">
        <v>59</v>
      </c>
      <c r="B36" s="41" t="s">
        <v>132</v>
      </c>
      <c r="C36" s="51" t="s">
        <v>60</v>
      </c>
      <c r="D36" s="43">
        <v>1</v>
      </c>
      <c r="E36" s="43"/>
      <c r="F36" s="43"/>
      <c r="G36" s="43"/>
      <c r="H36" s="43"/>
      <c r="I36" s="43"/>
      <c r="J36" s="43"/>
      <c r="K36" s="43">
        <v>1</v>
      </c>
      <c r="L36" s="38" t="s">
        <v>197</v>
      </c>
    </row>
    <row r="37" spans="1:12" s="22" customFormat="1" ht="39" customHeight="1" x14ac:dyDescent="0.45">
      <c r="A37" s="49" t="s">
        <v>61</v>
      </c>
      <c r="B37" s="50"/>
      <c r="C37" s="47" t="s">
        <v>62</v>
      </c>
      <c r="D37" s="37">
        <f>SUM(D38:D45)</f>
        <v>8</v>
      </c>
      <c r="E37" s="37">
        <f t="shared" ref="E37:K37" si="6">SUM(E38:E45)</f>
        <v>0</v>
      </c>
      <c r="F37" s="37">
        <f t="shared" si="6"/>
        <v>1</v>
      </c>
      <c r="G37" s="48">
        <f t="shared" si="6"/>
        <v>1325</v>
      </c>
      <c r="H37" s="37">
        <f t="shared" si="6"/>
        <v>0</v>
      </c>
      <c r="I37" s="37">
        <f t="shared" si="6"/>
        <v>0</v>
      </c>
      <c r="J37" s="37">
        <f t="shared" si="6"/>
        <v>3</v>
      </c>
      <c r="K37" s="37">
        <f t="shared" si="6"/>
        <v>5</v>
      </c>
      <c r="L37" s="38"/>
    </row>
    <row r="38" spans="1:12" s="22" customFormat="1" ht="223.5" customHeight="1" x14ac:dyDescent="0.45">
      <c r="A38" s="40" t="s">
        <v>63</v>
      </c>
      <c r="B38" s="41" t="s">
        <v>127</v>
      </c>
      <c r="C38" s="51" t="s">
        <v>64</v>
      </c>
      <c r="D38" s="43">
        <v>1</v>
      </c>
      <c r="E38" s="43"/>
      <c r="F38" s="43"/>
      <c r="G38" s="43"/>
      <c r="H38" s="43"/>
      <c r="I38" s="43"/>
      <c r="J38" s="43">
        <v>1</v>
      </c>
      <c r="K38" s="43"/>
      <c r="L38" s="38" t="s">
        <v>180</v>
      </c>
    </row>
    <row r="39" spans="1:12" s="22" customFormat="1" ht="210" customHeight="1" x14ac:dyDescent="0.45">
      <c r="A39" s="40" t="s">
        <v>65</v>
      </c>
      <c r="B39" s="41" t="s">
        <v>129</v>
      </c>
      <c r="C39" s="51" t="s">
        <v>66</v>
      </c>
      <c r="D39" s="43">
        <v>1</v>
      </c>
      <c r="E39" s="43"/>
      <c r="F39" s="43"/>
      <c r="G39" s="43"/>
      <c r="H39" s="43"/>
      <c r="I39" s="43"/>
      <c r="J39" s="43"/>
      <c r="K39" s="43">
        <v>1</v>
      </c>
      <c r="L39" s="38" t="s">
        <v>181</v>
      </c>
    </row>
    <row r="40" spans="1:12" s="22" customFormat="1" ht="236.25" customHeight="1" x14ac:dyDescent="0.45">
      <c r="A40" s="40" t="s">
        <v>67</v>
      </c>
      <c r="B40" s="41" t="s">
        <v>129</v>
      </c>
      <c r="C40" s="51" t="s">
        <v>68</v>
      </c>
      <c r="D40" s="43">
        <v>1</v>
      </c>
      <c r="E40" s="43"/>
      <c r="F40" s="43"/>
      <c r="G40" s="43"/>
      <c r="H40" s="43"/>
      <c r="I40" s="43"/>
      <c r="J40" s="43"/>
      <c r="K40" s="43">
        <v>1</v>
      </c>
      <c r="L40" s="38" t="s">
        <v>182</v>
      </c>
    </row>
    <row r="41" spans="1:12" s="22" customFormat="1" ht="208.5" customHeight="1" x14ac:dyDescent="0.45">
      <c r="A41" s="40" t="s">
        <v>69</v>
      </c>
      <c r="B41" s="41" t="s">
        <v>130</v>
      </c>
      <c r="C41" s="51" t="s">
        <v>113</v>
      </c>
      <c r="D41" s="43">
        <v>1</v>
      </c>
      <c r="E41" s="43"/>
      <c r="F41" s="43"/>
      <c r="G41" s="43"/>
      <c r="H41" s="43"/>
      <c r="I41" s="43"/>
      <c r="J41" s="43"/>
      <c r="K41" s="43">
        <v>1</v>
      </c>
      <c r="L41" s="38" t="s">
        <v>182</v>
      </c>
    </row>
    <row r="42" spans="1:12" s="22" customFormat="1" ht="213.75" customHeight="1" x14ac:dyDescent="0.45">
      <c r="A42" s="40" t="s">
        <v>70</v>
      </c>
      <c r="B42" s="41" t="s">
        <v>132</v>
      </c>
      <c r="C42" s="51" t="s">
        <v>71</v>
      </c>
      <c r="D42" s="43">
        <v>1</v>
      </c>
      <c r="E42" s="43"/>
      <c r="F42" s="43"/>
      <c r="G42" s="43"/>
      <c r="H42" s="43"/>
      <c r="I42" s="43"/>
      <c r="J42" s="43"/>
      <c r="K42" s="43">
        <v>1</v>
      </c>
      <c r="L42" s="38" t="s">
        <v>182</v>
      </c>
    </row>
    <row r="43" spans="1:12" s="22" customFormat="1" ht="157.5" customHeight="1" x14ac:dyDescent="0.45">
      <c r="A43" s="40" t="s">
        <v>72</v>
      </c>
      <c r="B43" s="41" t="s">
        <v>132</v>
      </c>
      <c r="C43" s="51" t="s">
        <v>73</v>
      </c>
      <c r="D43" s="43">
        <v>1</v>
      </c>
      <c r="E43" s="43"/>
      <c r="F43" s="43"/>
      <c r="G43" s="43"/>
      <c r="H43" s="43"/>
      <c r="I43" s="43"/>
      <c r="J43" s="43"/>
      <c r="K43" s="43">
        <v>1</v>
      </c>
      <c r="L43" s="38" t="s">
        <v>182</v>
      </c>
    </row>
    <row r="44" spans="1:12" s="22" customFormat="1" ht="189.75" customHeight="1" x14ac:dyDescent="0.45">
      <c r="A44" s="40" t="s">
        <v>74</v>
      </c>
      <c r="B44" s="41" t="s">
        <v>132</v>
      </c>
      <c r="C44" s="51" t="s">
        <v>75</v>
      </c>
      <c r="D44" s="43">
        <v>1</v>
      </c>
      <c r="E44" s="43"/>
      <c r="F44" s="43"/>
      <c r="G44" s="43"/>
      <c r="H44" s="43"/>
      <c r="I44" s="43"/>
      <c r="J44" s="43">
        <v>1</v>
      </c>
      <c r="K44" s="43"/>
      <c r="L44" s="38" t="s">
        <v>183</v>
      </c>
    </row>
    <row r="45" spans="1:12" s="22" customFormat="1" ht="157.5" customHeight="1" x14ac:dyDescent="0.45">
      <c r="A45" s="40" t="s">
        <v>76</v>
      </c>
      <c r="B45" s="41" t="s">
        <v>132</v>
      </c>
      <c r="C45" s="51" t="s">
        <v>77</v>
      </c>
      <c r="D45" s="43">
        <v>1</v>
      </c>
      <c r="E45" s="43"/>
      <c r="F45" s="43">
        <v>1</v>
      </c>
      <c r="G45" s="44">
        <v>1325</v>
      </c>
      <c r="H45" s="43"/>
      <c r="I45" s="43"/>
      <c r="J45" s="43">
        <v>1</v>
      </c>
      <c r="K45" s="43"/>
      <c r="L45" s="38" t="s">
        <v>184</v>
      </c>
    </row>
    <row r="46" spans="1:12" s="22" customFormat="1" ht="72.75" customHeight="1" x14ac:dyDescent="0.45">
      <c r="A46" s="49" t="s">
        <v>78</v>
      </c>
      <c r="B46" s="50"/>
      <c r="C46" s="52" t="s">
        <v>79</v>
      </c>
      <c r="D46" s="37">
        <f>D47</f>
        <v>1</v>
      </c>
      <c r="E46" s="37">
        <f t="shared" ref="E46:K46" si="7">E47</f>
        <v>1</v>
      </c>
      <c r="F46" s="37">
        <f t="shared" si="7"/>
        <v>0</v>
      </c>
      <c r="G46" s="37">
        <f t="shared" si="7"/>
        <v>0</v>
      </c>
      <c r="H46" s="37">
        <f t="shared" si="7"/>
        <v>0</v>
      </c>
      <c r="I46" s="37">
        <f t="shared" si="7"/>
        <v>0</v>
      </c>
      <c r="J46" s="37">
        <f t="shared" si="7"/>
        <v>0</v>
      </c>
      <c r="K46" s="37">
        <f t="shared" si="7"/>
        <v>0</v>
      </c>
      <c r="L46" s="38"/>
    </row>
    <row r="47" spans="1:12" s="22" customFormat="1" ht="168.75" customHeight="1" x14ac:dyDescent="0.45">
      <c r="A47" s="40" t="s">
        <v>80</v>
      </c>
      <c r="B47" s="41" t="s">
        <v>129</v>
      </c>
      <c r="C47" s="51" t="s">
        <v>81</v>
      </c>
      <c r="D47" s="43">
        <v>1</v>
      </c>
      <c r="E47" s="43">
        <v>1</v>
      </c>
      <c r="F47" s="43"/>
      <c r="G47" s="43"/>
      <c r="H47" s="43"/>
      <c r="I47" s="43"/>
      <c r="J47" s="43"/>
      <c r="K47" s="43"/>
      <c r="L47" s="38" t="s">
        <v>185</v>
      </c>
    </row>
    <row r="48" spans="1:12" s="22" customFormat="1" ht="78.75" customHeight="1" x14ac:dyDescent="0.45">
      <c r="A48" s="49" t="s">
        <v>82</v>
      </c>
      <c r="B48" s="50"/>
      <c r="C48" s="52" t="s">
        <v>83</v>
      </c>
      <c r="D48" s="37">
        <f>D54</f>
        <v>1</v>
      </c>
      <c r="E48" s="37">
        <f t="shared" ref="E48:K48" si="8">E54</f>
        <v>1</v>
      </c>
      <c r="F48" s="37">
        <f t="shared" si="8"/>
        <v>0</v>
      </c>
      <c r="G48" s="37">
        <f t="shared" si="8"/>
        <v>0</v>
      </c>
      <c r="H48" s="37">
        <f t="shared" si="8"/>
        <v>0</v>
      </c>
      <c r="I48" s="37">
        <f t="shared" si="8"/>
        <v>0</v>
      </c>
      <c r="J48" s="37">
        <f t="shared" si="8"/>
        <v>0</v>
      </c>
      <c r="K48" s="37">
        <f t="shared" si="8"/>
        <v>0</v>
      </c>
      <c r="L48" s="38"/>
    </row>
    <row r="49" spans="1:12" s="22" customFormat="1" ht="189.75" customHeight="1" thickBot="1" x14ac:dyDescent="0.5">
      <c r="A49" s="53" t="s">
        <v>84</v>
      </c>
      <c r="B49" s="54" t="s">
        <v>132</v>
      </c>
      <c r="C49" s="55" t="s">
        <v>85</v>
      </c>
      <c r="D49" s="56">
        <v>1</v>
      </c>
      <c r="E49" s="57"/>
      <c r="F49" s="57"/>
      <c r="G49" s="57"/>
      <c r="H49" s="57"/>
      <c r="I49" s="57"/>
      <c r="J49" s="57"/>
      <c r="K49" s="56">
        <v>1</v>
      </c>
      <c r="L49" s="38" t="s">
        <v>193</v>
      </c>
    </row>
    <row r="50" spans="1:12" s="22" customFormat="1" ht="57.75" customHeight="1" thickBot="1" x14ac:dyDescent="0.5">
      <c r="A50" s="195" t="s">
        <v>112</v>
      </c>
      <c r="B50" s="196"/>
      <c r="C50" s="196"/>
      <c r="D50" s="196"/>
      <c r="E50" s="196"/>
      <c r="F50" s="196"/>
      <c r="G50" s="196"/>
      <c r="H50" s="196"/>
      <c r="I50" s="196"/>
      <c r="J50" s="196"/>
      <c r="K50" s="196"/>
      <c r="L50" s="197"/>
    </row>
    <row r="51" spans="1:12" s="22" customFormat="1" ht="48.75" customHeight="1" thickBot="1" x14ac:dyDescent="0.55000000000000004">
      <c r="A51" s="58"/>
      <c r="B51" s="59"/>
      <c r="C51" s="60" t="s">
        <v>9</v>
      </c>
      <c r="D51" s="61">
        <f>D52+D53+D54</f>
        <v>3</v>
      </c>
      <c r="E51" s="61">
        <f t="shared" ref="E51:K51" si="9">E52+E53+E54</f>
        <v>1</v>
      </c>
      <c r="F51" s="61">
        <f t="shared" si="9"/>
        <v>0</v>
      </c>
      <c r="G51" s="61">
        <f t="shared" si="9"/>
        <v>0</v>
      </c>
      <c r="H51" s="61">
        <f t="shared" si="9"/>
        <v>0</v>
      </c>
      <c r="I51" s="61">
        <f t="shared" si="9"/>
        <v>0</v>
      </c>
      <c r="J51" s="61">
        <f t="shared" si="9"/>
        <v>0</v>
      </c>
      <c r="K51" s="61">
        <f t="shared" si="9"/>
        <v>2</v>
      </c>
      <c r="L51" s="62"/>
    </row>
    <row r="52" spans="1:12" s="22" customFormat="1" ht="82.5" customHeight="1" x14ac:dyDescent="0.45">
      <c r="A52" s="63" t="s">
        <v>28</v>
      </c>
      <c r="B52" s="64" t="s">
        <v>140</v>
      </c>
      <c r="C52" s="65" t="s">
        <v>139</v>
      </c>
      <c r="D52" s="66">
        <v>1</v>
      </c>
      <c r="E52" s="67"/>
      <c r="F52" s="67"/>
      <c r="G52" s="67"/>
      <c r="H52" s="67"/>
      <c r="I52" s="67"/>
      <c r="J52" s="67"/>
      <c r="K52" s="67" t="s">
        <v>21</v>
      </c>
      <c r="L52" s="68" t="s">
        <v>198</v>
      </c>
    </row>
    <row r="53" spans="1:12" s="22" customFormat="1" ht="120" customHeight="1" x14ac:dyDescent="0.45">
      <c r="A53" s="40" t="s">
        <v>29</v>
      </c>
      <c r="B53" s="41" t="s">
        <v>142</v>
      </c>
      <c r="C53" s="51" t="s">
        <v>141</v>
      </c>
      <c r="D53" s="69">
        <v>1</v>
      </c>
      <c r="E53" s="70"/>
      <c r="F53" s="70"/>
      <c r="G53" s="70"/>
      <c r="H53" s="70"/>
      <c r="I53" s="70"/>
      <c r="J53" s="70"/>
      <c r="K53" s="70" t="s">
        <v>21</v>
      </c>
      <c r="L53" s="71" t="s">
        <v>205</v>
      </c>
    </row>
    <row r="54" spans="1:12" s="22" customFormat="1" ht="159.75" customHeight="1" thickBot="1" x14ac:dyDescent="0.5">
      <c r="A54" s="40" t="s">
        <v>14</v>
      </c>
      <c r="B54" s="41" t="s">
        <v>216</v>
      </c>
      <c r="C54" s="51" t="s">
        <v>143</v>
      </c>
      <c r="D54" s="43">
        <v>1</v>
      </c>
      <c r="E54" s="43">
        <v>1</v>
      </c>
      <c r="F54" s="43"/>
      <c r="G54" s="43"/>
      <c r="H54" s="43"/>
      <c r="I54" s="43"/>
      <c r="J54" s="43"/>
      <c r="K54" s="43"/>
      <c r="L54" s="38" t="s">
        <v>212</v>
      </c>
    </row>
    <row r="55" spans="1:12" s="22" customFormat="1" ht="46.5" customHeight="1" thickBot="1" x14ac:dyDescent="0.5">
      <c r="A55" s="198" t="s">
        <v>86</v>
      </c>
      <c r="B55" s="199"/>
      <c r="C55" s="199"/>
      <c r="D55" s="199"/>
      <c r="E55" s="199"/>
      <c r="F55" s="199"/>
      <c r="G55" s="199"/>
      <c r="H55" s="199"/>
      <c r="I55" s="199"/>
      <c r="J55" s="199"/>
      <c r="K55" s="199"/>
      <c r="L55" s="200"/>
    </row>
    <row r="56" spans="1:12" s="22" customFormat="1" ht="46.5" customHeight="1" thickBot="1" x14ac:dyDescent="0.5">
      <c r="A56" s="23"/>
      <c r="B56" s="24"/>
      <c r="C56" s="25" t="s">
        <v>120</v>
      </c>
      <c r="D56" s="25">
        <f>D58+D72</f>
        <v>8</v>
      </c>
      <c r="E56" s="25">
        <f t="shared" ref="E56:K56" si="10">E58+E72</f>
        <v>0</v>
      </c>
      <c r="F56" s="25">
        <f t="shared" si="10"/>
        <v>1</v>
      </c>
      <c r="G56" s="27">
        <f t="shared" si="10"/>
        <v>70</v>
      </c>
      <c r="H56" s="25">
        <f t="shared" si="10"/>
        <v>1</v>
      </c>
      <c r="I56" s="25">
        <f t="shared" si="10"/>
        <v>3.2</v>
      </c>
      <c r="J56" s="25">
        <f t="shared" si="10"/>
        <v>1</v>
      </c>
      <c r="K56" s="25">
        <f t="shared" si="10"/>
        <v>7</v>
      </c>
      <c r="L56" s="28"/>
    </row>
    <row r="57" spans="1:12" s="22" customFormat="1" ht="46.5" customHeight="1" thickBot="1" x14ac:dyDescent="0.5">
      <c r="A57" s="179" t="s">
        <v>114</v>
      </c>
      <c r="B57" s="180"/>
      <c r="C57" s="180"/>
      <c r="D57" s="180"/>
      <c r="E57" s="180"/>
      <c r="F57" s="180"/>
      <c r="G57" s="180"/>
      <c r="H57" s="180"/>
      <c r="I57" s="180"/>
      <c r="J57" s="180"/>
      <c r="K57" s="180"/>
      <c r="L57" s="181"/>
    </row>
    <row r="58" spans="1:12" s="39" customFormat="1" ht="65.25" customHeight="1" x14ac:dyDescent="0.5">
      <c r="A58" s="29"/>
      <c r="B58" s="72"/>
      <c r="C58" s="30" t="s">
        <v>9</v>
      </c>
      <c r="D58" s="31">
        <f>D59+D61+D63+D66+D69</f>
        <v>7</v>
      </c>
      <c r="E58" s="31">
        <f t="shared" ref="E58:K58" si="11">E59+E61+E63+E66+E69</f>
        <v>0</v>
      </c>
      <c r="F58" s="31">
        <f t="shared" si="11"/>
        <v>1</v>
      </c>
      <c r="G58" s="32">
        <f t="shared" si="11"/>
        <v>70</v>
      </c>
      <c r="H58" s="31">
        <f t="shared" si="11"/>
        <v>1</v>
      </c>
      <c r="I58" s="31">
        <f t="shared" si="11"/>
        <v>3.2</v>
      </c>
      <c r="J58" s="31">
        <f t="shared" si="11"/>
        <v>1</v>
      </c>
      <c r="K58" s="31">
        <f t="shared" si="11"/>
        <v>6</v>
      </c>
      <c r="L58" s="73"/>
    </row>
    <row r="59" spans="1:12" s="39" customFormat="1" ht="65.25" customHeight="1" x14ac:dyDescent="0.5">
      <c r="A59" s="34">
        <v>1</v>
      </c>
      <c r="B59" s="74"/>
      <c r="C59" s="47" t="s">
        <v>17</v>
      </c>
      <c r="D59" s="37">
        <f>D60</f>
        <v>1</v>
      </c>
      <c r="E59" s="37">
        <f t="shared" ref="E59:K59" si="12">E60</f>
        <v>0</v>
      </c>
      <c r="F59" s="37">
        <f t="shared" si="12"/>
        <v>0</v>
      </c>
      <c r="G59" s="37">
        <f t="shared" si="12"/>
        <v>0</v>
      </c>
      <c r="H59" s="37">
        <f t="shared" si="12"/>
        <v>0</v>
      </c>
      <c r="I59" s="37">
        <f t="shared" si="12"/>
        <v>0</v>
      </c>
      <c r="J59" s="37">
        <f t="shared" si="12"/>
        <v>0</v>
      </c>
      <c r="K59" s="37">
        <f t="shared" si="12"/>
        <v>1</v>
      </c>
      <c r="L59" s="75"/>
    </row>
    <row r="60" spans="1:12" s="22" customFormat="1" ht="198.75" customHeight="1" x14ac:dyDescent="0.45">
      <c r="A60" s="40" t="s">
        <v>10</v>
      </c>
      <c r="B60" s="76" t="s">
        <v>129</v>
      </c>
      <c r="C60" s="51" t="s">
        <v>87</v>
      </c>
      <c r="D60" s="43">
        <v>1</v>
      </c>
      <c r="E60" s="43"/>
      <c r="F60" s="43"/>
      <c r="G60" s="43"/>
      <c r="H60" s="43"/>
      <c r="I60" s="43"/>
      <c r="J60" s="43"/>
      <c r="K60" s="43">
        <v>1</v>
      </c>
      <c r="L60" s="38" t="s">
        <v>199</v>
      </c>
    </row>
    <row r="61" spans="1:12" s="39" customFormat="1" ht="65.25" customHeight="1" x14ac:dyDescent="0.5">
      <c r="A61" s="49" t="s">
        <v>11</v>
      </c>
      <c r="B61" s="77"/>
      <c r="C61" s="47" t="s">
        <v>88</v>
      </c>
      <c r="D61" s="37">
        <f>D62</f>
        <v>1</v>
      </c>
      <c r="E61" s="37">
        <f t="shared" ref="E61:K61" si="13">E62</f>
        <v>0</v>
      </c>
      <c r="F61" s="37">
        <f t="shared" si="13"/>
        <v>0</v>
      </c>
      <c r="G61" s="37">
        <f t="shared" si="13"/>
        <v>0</v>
      </c>
      <c r="H61" s="37">
        <f t="shared" si="13"/>
        <v>0</v>
      </c>
      <c r="I61" s="37">
        <f t="shared" si="13"/>
        <v>0</v>
      </c>
      <c r="J61" s="37">
        <f t="shared" si="13"/>
        <v>0</v>
      </c>
      <c r="K61" s="37">
        <f t="shared" si="13"/>
        <v>1</v>
      </c>
      <c r="L61" s="75"/>
    </row>
    <row r="62" spans="1:12" s="22" customFormat="1" ht="216" customHeight="1" x14ac:dyDescent="0.45">
      <c r="A62" s="40" t="s">
        <v>12</v>
      </c>
      <c r="B62" s="76" t="s">
        <v>129</v>
      </c>
      <c r="C62" s="51" t="s">
        <v>89</v>
      </c>
      <c r="D62" s="43">
        <v>1</v>
      </c>
      <c r="E62" s="43"/>
      <c r="F62" s="43"/>
      <c r="G62" s="43"/>
      <c r="H62" s="43"/>
      <c r="I62" s="43"/>
      <c r="J62" s="43"/>
      <c r="K62" s="43">
        <v>1</v>
      </c>
      <c r="L62" s="38" t="s">
        <v>200</v>
      </c>
    </row>
    <row r="63" spans="1:12" s="39" customFormat="1" ht="65.25" customHeight="1" x14ac:dyDescent="0.5">
      <c r="A63" s="49" t="s">
        <v>14</v>
      </c>
      <c r="B63" s="77"/>
      <c r="C63" s="52" t="s">
        <v>90</v>
      </c>
      <c r="D63" s="37">
        <f>D64+D65</f>
        <v>2</v>
      </c>
      <c r="E63" s="37">
        <f t="shared" ref="E63:K63" si="14">E64+E65</f>
        <v>0</v>
      </c>
      <c r="F63" s="37">
        <f t="shared" si="14"/>
        <v>0</v>
      </c>
      <c r="G63" s="37">
        <f t="shared" si="14"/>
        <v>0</v>
      </c>
      <c r="H63" s="37">
        <f t="shared" si="14"/>
        <v>0</v>
      </c>
      <c r="I63" s="37">
        <f t="shared" si="14"/>
        <v>0</v>
      </c>
      <c r="J63" s="37">
        <f t="shared" si="14"/>
        <v>0</v>
      </c>
      <c r="K63" s="37">
        <f t="shared" si="14"/>
        <v>2</v>
      </c>
      <c r="L63" s="75"/>
    </row>
    <row r="64" spans="1:12" s="22" customFormat="1" ht="187.5" customHeight="1" x14ac:dyDescent="0.45">
      <c r="A64" s="40" t="s">
        <v>15</v>
      </c>
      <c r="B64" s="76" t="s">
        <v>129</v>
      </c>
      <c r="C64" s="51" t="s">
        <v>91</v>
      </c>
      <c r="D64" s="43">
        <v>1</v>
      </c>
      <c r="E64" s="43"/>
      <c r="F64" s="43"/>
      <c r="G64" s="43"/>
      <c r="H64" s="43"/>
      <c r="I64" s="43"/>
      <c r="J64" s="43"/>
      <c r="K64" s="43">
        <v>1</v>
      </c>
      <c r="L64" s="38" t="s">
        <v>200</v>
      </c>
    </row>
    <row r="65" spans="1:12" s="22" customFormat="1" ht="392.25" customHeight="1" x14ac:dyDescent="0.45">
      <c r="A65" s="40" t="s">
        <v>92</v>
      </c>
      <c r="B65" s="76" t="s">
        <v>132</v>
      </c>
      <c r="C65" s="51" t="s">
        <v>93</v>
      </c>
      <c r="D65" s="43">
        <v>1</v>
      </c>
      <c r="E65" s="43"/>
      <c r="F65" s="43"/>
      <c r="G65" s="43"/>
      <c r="H65" s="43"/>
      <c r="I65" s="43"/>
      <c r="J65" s="43"/>
      <c r="K65" s="43">
        <v>1</v>
      </c>
      <c r="L65" s="38" t="s">
        <v>201</v>
      </c>
    </row>
    <row r="66" spans="1:12" s="22" customFormat="1" ht="65.25" customHeight="1" x14ac:dyDescent="0.45">
      <c r="A66" s="49" t="s">
        <v>16</v>
      </c>
      <c r="B66" s="77"/>
      <c r="C66" s="52" t="s">
        <v>94</v>
      </c>
      <c r="D66" s="37">
        <f>D67+D68</f>
        <v>2</v>
      </c>
      <c r="E66" s="37">
        <f t="shared" ref="E66:J66" si="15">E67+E68</f>
        <v>0</v>
      </c>
      <c r="F66" s="37">
        <f t="shared" si="15"/>
        <v>1</v>
      </c>
      <c r="G66" s="48">
        <f t="shared" si="15"/>
        <v>70</v>
      </c>
      <c r="H66" s="37">
        <f t="shared" si="15"/>
        <v>1</v>
      </c>
      <c r="I66" s="37">
        <f t="shared" si="15"/>
        <v>3.2</v>
      </c>
      <c r="J66" s="37">
        <f t="shared" si="15"/>
        <v>1</v>
      </c>
      <c r="K66" s="37">
        <f>K67+K68</f>
        <v>1</v>
      </c>
      <c r="L66" s="38"/>
    </row>
    <row r="67" spans="1:12" s="22" customFormat="1" ht="153.75" customHeight="1" x14ac:dyDescent="0.45">
      <c r="A67" s="40" t="s">
        <v>50</v>
      </c>
      <c r="B67" s="76" t="s">
        <v>128</v>
      </c>
      <c r="C67" s="51" t="s">
        <v>95</v>
      </c>
      <c r="D67" s="43">
        <v>1</v>
      </c>
      <c r="E67" s="43"/>
      <c r="F67" s="78">
        <v>1</v>
      </c>
      <c r="G67" s="44">
        <v>70</v>
      </c>
      <c r="H67" s="43">
        <v>1</v>
      </c>
      <c r="I67" s="43">
        <v>3.2</v>
      </c>
      <c r="J67" s="43">
        <v>1</v>
      </c>
      <c r="K67" s="43"/>
      <c r="L67" s="38" t="s">
        <v>186</v>
      </c>
    </row>
    <row r="68" spans="1:12" s="22" customFormat="1" ht="204.75" customHeight="1" x14ac:dyDescent="0.45">
      <c r="A68" s="40" t="s">
        <v>52</v>
      </c>
      <c r="B68" s="76" t="s">
        <v>138</v>
      </c>
      <c r="C68" s="51" t="s">
        <v>96</v>
      </c>
      <c r="D68" s="43">
        <v>1</v>
      </c>
      <c r="E68" s="43"/>
      <c r="F68" s="43"/>
      <c r="G68" s="43"/>
      <c r="H68" s="43"/>
      <c r="I68" s="43"/>
      <c r="J68" s="43"/>
      <c r="K68" s="43">
        <v>1</v>
      </c>
      <c r="L68" s="38" t="s">
        <v>200</v>
      </c>
    </row>
    <row r="69" spans="1:12" s="22" customFormat="1" ht="65.25" customHeight="1" x14ac:dyDescent="0.45">
      <c r="A69" s="49" t="s">
        <v>61</v>
      </c>
      <c r="B69" s="77"/>
      <c r="C69" s="52" t="s">
        <v>97</v>
      </c>
      <c r="D69" s="37">
        <f>D70</f>
        <v>1</v>
      </c>
      <c r="E69" s="37">
        <f t="shared" ref="E69:K69" si="16">E70</f>
        <v>0</v>
      </c>
      <c r="F69" s="37">
        <f t="shared" si="16"/>
        <v>0</v>
      </c>
      <c r="G69" s="37">
        <f t="shared" si="16"/>
        <v>0</v>
      </c>
      <c r="H69" s="37">
        <f t="shared" si="16"/>
        <v>0</v>
      </c>
      <c r="I69" s="37">
        <f t="shared" si="16"/>
        <v>0</v>
      </c>
      <c r="J69" s="37">
        <f t="shared" si="16"/>
        <v>0</v>
      </c>
      <c r="K69" s="37">
        <f t="shared" si="16"/>
        <v>1</v>
      </c>
      <c r="L69" s="38"/>
    </row>
    <row r="70" spans="1:12" s="22" customFormat="1" ht="211.5" customHeight="1" thickBot="1" x14ac:dyDescent="0.5">
      <c r="A70" s="53" t="s">
        <v>98</v>
      </c>
      <c r="B70" s="79" t="s">
        <v>132</v>
      </c>
      <c r="C70" s="55" t="s">
        <v>99</v>
      </c>
      <c r="D70" s="57">
        <v>1</v>
      </c>
      <c r="E70" s="56"/>
      <c r="F70" s="56"/>
      <c r="G70" s="56"/>
      <c r="H70" s="56"/>
      <c r="I70" s="56"/>
      <c r="J70" s="56"/>
      <c r="K70" s="56">
        <v>1</v>
      </c>
      <c r="L70" s="80" t="s">
        <v>200</v>
      </c>
    </row>
    <row r="71" spans="1:12" s="22" customFormat="1" ht="46.5" customHeight="1" thickBot="1" x14ac:dyDescent="0.5">
      <c r="A71" s="195" t="s">
        <v>112</v>
      </c>
      <c r="B71" s="196"/>
      <c r="C71" s="196"/>
      <c r="D71" s="196"/>
      <c r="E71" s="196"/>
      <c r="F71" s="196"/>
      <c r="G71" s="196"/>
      <c r="H71" s="196"/>
      <c r="I71" s="196"/>
      <c r="J71" s="196"/>
      <c r="K71" s="196"/>
      <c r="L71" s="197"/>
    </row>
    <row r="72" spans="1:12" s="22" customFormat="1" ht="65.25" customHeight="1" x14ac:dyDescent="0.45">
      <c r="A72" s="81" t="s">
        <v>21</v>
      </c>
      <c r="B72" s="82"/>
      <c r="C72" s="83" t="s">
        <v>9</v>
      </c>
      <c r="D72" s="31">
        <f>D73</f>
        <v>1</v>
      </c>
      <c r="E72" s="31">
        <f t="shared" ref="E72:K72" si="17">E73</f>
        <v>0</v>
      </c>
      <c r="F72" s="31">
        <f t="shared" si="17"/>
        <v>0</v>
      </c>
      <c r="G72" s="31">
        <f t="shared" si="17"/>
        <v>0</v>
      </c>
      <c r="H72" s="31">
        <f t="shared" si="17"/>
        <v>0</v>
      </c>
      <c r="I72" s="31">
        <f t="shared" si="17"/>
        <v>0</v>
      </c>
      <c r="J72" s="31">
        <f t="shared" si="17"/>
        <v>0</v>
      </c>
      <c r="K72" s="31">
        <f t="shared" si="17"/>
        <v>1</v>
      </c>
      <c r="L72" s="84"/>
    </row>
    <row r="73" spans="1:12" s="22" customFormat="1" ht="152.25" customHeight="1" thickBot="1" x14ac:dyDescent="0.5">
      <c r="A73" s="53" t="s">
        <v>28</v>
      </c>
      <c r="B73" s="79" t="s">
        <v>216</v>
      </c>
      <c r="C73" s="55" t="s">
        <v>144</v>
      </c>
      <c r="D73" s="43">
        <v>1</v>
      </c>
      <c r="E73" s="43"/>
      <c r="F73" s="43"/>
      <c r="G73" s="43"/>
      <c r="H73" s="43"/>
      <c r="I73" s="43"/>
      <c r="J73" s="43"/>
      <c r="K73" s="43">
        <v>1</v>
      </c>
      <c r="L73" s="38" t="s">
        <v>157</v>
      </c>
    </row>
    <row r="74" spans="1:12" s="22" customFormat="1" ht="57.75" customHeight="1" thickBot="1" x14ac:dyDescent="0.5">
      <c r="A74" s="198" t="s">
        <v>100</v>
      </c>
      <c r="B74" s="199"/>
      <c r="C74" s="199"/>
      <c r="D74" s="199"/>
      <c r="E74" s="199"/>
      <c r="F74" s="199"/>
      <c r="G74" s="199"/>
      <c r="H74" s="199"/>
      <c r="I74" s="199"/>
      <c r="J74" s="199"/>
      <c r="K74" s="199"/>
      <c r="L74" s="200"/>
    </row>
    <row r="75" spans="1:12" s="22" customFormat="1" ht="57.75" customHeight="1" thickBot="1" x14ac:dyDescent="0.5">
      <c r="A75" s="23"/>
      <c r="B75" s="24"/>
      <c r="C75" s="25" t="s">
        <v>120</v>
      </c>
      <c r="D75" s="26">
        <f>D77+D87</f>
        <v>8</v>
      </c>
      <c r="E75" s="26">
        <f t="shared" ref="E75:K75" si="18">E77+E87</f>
        <v>3</v>
      </c>
      <c r="F75" s="26">
        <f t="shared" si="18"/>
        <v>2</v>
      </c>
      <c r="G75" s="27">
        <f t="shared" si="18"/>
        <v>31080</v>
      </c>
      <c r="H75" s="26">
        <f t="shared" si="18"/>
        <v>1</v>
      </c>
      <c r="I75" s="27">
        <f t="shared" si="18"/>
        <v>22472</v>
      </c>
      <c r="J75" s="26">
        <f t="shared" si="18"/>
        <v>4</v>
      </c>
      <c r="K75" s="26">
        <f t="shared" si="18"/>
        <v>1</v>
      </c>
      <c r="L75" s="28"/>
    </row>
    <row r="76" spans="1:12" s="22" customFormat="1" ht="57.75" customHeight="1" thickBot="1" x14ac:dyDescent="0.5">
      <c r="A76" s="192" t="s">
        <v>114</v>
      </c>
      <c r="B76" s="193"/>
      <c r="C76" s="193"/>
      <c r="D76" s="193"/>
      <c r="E76" s="193"/>
      <c r="F76" s="193"/>
      <c r="G76" s="193"/>
      <c r="H76" s="193"/>
      <c r="I76" s="193"/>
      <c r="J76" s="193"/>
      <c r="K76" s="193"/>
      <c r="L76" s="194"/>
    </row>
    <row r="77" spans="1:12" s="22" customFormat="1" ht="57.75" customHeight="1" x14ac:dyDescent="0.45">
      <c r="A77" s="85"/>
      <c r="B77" s="31"/>
      <c r="C77" s="31" t="s">
        <v>9</v>
      </c>
      <c r="D77" s="31">
        <f>D78</f>
        <v>7</v>
      </c>
      <c r="E77" s="31">
        <f t="shared" ref="E77:K77" si="19">E78</f>
        <v>2</v>
      </c>
      <c r="F77" s="31">
        <f t="shared" si="19"/>
        <v>2</v>
      </c>
      <c r="G77" s="32">
        <f t="shared" si="19"/>
        <v>31080</v>
      </c>
      <c r="H77" s="31">
        <f t="shared" si="19"/>
        <v>1</v>
      </c>
      <c r="I77" s="32">
        <f t="shared" si="19"/>
        <v>22472</v>
      </c>
      <c r="J77" s="31">
        <f t="shared" si="19"/>
        <v>4</v>
      </c>
      <c r="K77" s="31">
        <f t="shared" si="19"/>
        <v>1</v>
      </c>
      <c r="L77" s="33"/>
    </row>
    <row r="78" spans="1:12" s="39" customFormat="1" ht="42" customHeight="1" x14ac:dyDescent="0.5">
      <c r="A78" s="86" t="s">
        <v>21</v>
      </c>
      <c r="B78" s="87"/>
      <c r="C78" s="83" t="s">
        <v>22</v>
      </c>
      <c r="D78" s="31">
        <f>SUM(D79:D85)</f>
        <v>7</v>
      </c>
      <c r="E78" s="31">
        <f t="shared" ref="E78:K78" si="20">SUM(E79:E85)</f>
        <v>2</v>
      </c>
      <c r="F78" s="31">
        <f t="shared" si="20"/>
        <v>2</v>
      </c>
      <c r="G78" s="32">
        <f t="shared" si="20"/>
        <v>31080</v>
      </c>
      <c r="H78" s="31">
        <f t="shared" si="20"/>
        <v>1</v>
      </c>
      <c r="I78" s="32">
        <f t="shared" si="20"/>
        <v>22472</v>
      </c>
      <c r="J78" s="31">
        <f t="shared" si="20"/>
        <v>4</v>
      </c>
      <c r="K78" s="31">
        <f t="shared" si="20"/>
        <v>1</v>
      </c>
      <c r="L78" s="73"/>
    </row>
    <row r="79" spans="1:12" s="22" customFormat="1" ht="207.75" customHeight="1" x14ac:dyDescent="0.45">
      <c r="A79" s="40" t="s">
        <v>10</v>
      </c>
      <c r="B79" s="76" t="s">
        <v>129</v>
      </c>
      <c r="C79" s="88" t="s">
        <v>101</v>
      </c>
      <c r="D79" s="56">
        <v>1</v>
      </c>
      <c r="E79" s="56"/>
      <c r="F79" s="203">
        <v>1</v>
      </c>
      <c r="G79" s="205">
        <v>22480</v>
      </c>
      <c r="H79" s="203">
        <v>1</v>
      </c>
      <c r="I79" s="205">
        <v>22472</v>
      </c>
      <c r="J79" s="56">
        <v>1</v>
      </c>
      <c r="K79" s="56"/>
      <c r="L79" s="211" t="s">
        <v>213</v>
      </c>
    </row>
    <row r="80" spans="1:12" s="22" customFormat="1" ht="174.75" customHeight="1" x14ac:dyDescent="0.45">
      <c r="A80" s="40" t="s">
        <v>18</v>
      </c>
      <c r="B80" s="76" t="s">
        <v>132</v>
      </c>
      <c r="C80" s="88" t="s">
        <v>102</v>
      </c>
      <c r="D80" s="56">
        <v>1</v>
      </c>
      <c r="E80" s="56"/>
      <c r="F80" s="204"/>
      <c r="G80" s="206"/>
      <c r="H80" s="204"/>
      <c r="I80" s="206"/>
      <c r="J80" s="56">
        <v>1</v>
      </c>
      <c r="K80" s="56"/>
      <c r="L80" s="212"/>
    </row>
    <row r="81" spans="1:12" s="22" customFormat="1" ht="243" customHeight="1" x14ac:dyDescent="0.45">
      <c r="A81" s="40" t="s">
        <v>19</v>
      </c>
      <c r="B81" s="76" t="s">
        <v>131</v>
      </c>
      <c r="C81" s="88" t="s">
        <v>103</v>
      </c>
      <c r="D81" s="56">
        <v>1</v>
      </c>
      <c r="E81" s="56"/>
      <c r="F81" s="56">
        <v>1</v>
      </c>
      <c r="G81" s="89">
        <v>8600</v>
      </c>
      <c r="H81" s="56"/>
      <c r="I81" s="56">
        <v>0</v>
      </c>
      <c r="J81" s="56">
        <v>1</v>
      </c>
      <c r="K81" s="56"/>
      <c r="L81" s="80" t="s">
        <v>202</v>
      </c>
    </row>
    <row r="82" spans="1:12" s="22" customFormat="1" ht="270" customHeight="1" x14ac:dyDescent="0.45">
      <c r="A82" s="40" t="s">
        <v>20</v>
      </c>
      <c r="B82" s="76" t="s">
        <v>132</v>
      </c>
      <c r="C82" s="88" t="s">
        <v>104</v>
      </c>
      <c r="D82" s="56">
        <v>1</v>
      </c>
      <c r="E82" s="56"/>
      <c r="F82" s="56"/>
      <c r="G82" s="56"/>
      <c r="H82" s="56"/>
      <c r="I82" s="56"/>
      <c r="J82" s="56"/>
      <c r="K82" s="56">
        <v>1</v>
      </c>
      <c r="L82" s="80" t="s">
        <v>187</v>
      </c>
    </row>
    <row r="83" spans="1:12" s="22" customFormat="1" ht="177.75" customHeight="1" x14ac:dyDescent="0.45">
      <c r="A83" s="40" t="s">
        <v>25</v>
      </c>
      <c r="B83" s="76" t="s">
        <v>132</v>
      </c>
      <c r="C83" s="88" t="s">
        <v>105</v>
      </c>
      <c r="D83" s="56">
        <v>1</v>
      </c>
      <c r="E83" s="56">
        <v>1</v>
      </c>
      <c r="F83" s="56"/>
      <c r="G83" s="56"/>
      <c r="H83" s="56"/>
      <c r="I83" s="56"/>
      <c r="J83" s="56"/>
      <c r="K83" s="56"/>
      <c r="L83" s="80" t="s">
        <v>188</v>
      </c>
    </row>
    <row r="84" spans="1:12" s="22" customFormat="1" ht="352.5" customHeight="1" x14ac:dyDescent="0.45">
      <c r="A84" s="40" t="s">
        <v>106</v>
      </c>
      <c r="B84" s="76" t="s">
        <v>133</v>
      </c>
      <c r="C84" s="88" t="s">
        <v>170</v>
      </c>
      <c r="D84" s="56">
        <v>1</v>
      </c>
      <c r="E84" s="56"/>
      <c r="F84" s="56"/>
      <c r="G84" s="89"/>
      <c r="H84" s="56"/>
      <c r="I84" s="89"/>
      <c r="J84" s="56">
        <v>1</v>
      </c>
      <c r="K84" s="56"/>
      <c r="L84" s="80" t="s">
        <v>189</v>
      </c>
    </row>
    <row r="85" spans="1:12" s="22" customFormat="1" ht="225" customHeight="1" thickBot="1" x14ac:dyDescent="0.5">
      <c r="A85" s="53" t="s">
        <v>107</v>
      </c>
      <c r="B85" s="79" t="s">
        <v>129</v>
      </c>
      <c r="C85" s="90" t="s">
        <v>108</v>
      </c>
      <c r="D85" s="56">
        <v>1</v>
      </c>
      <c r="E85" s="56">
        <v>1</v>
      </c>
      <c r="F85" s="56"/>
      <c r="G85" s="56"/>
      <c r="H85" s="56"/>
      <c r="I85" s="56"/>
      <c r="J85" s="56"/>
      <c r="K85" s="56"/>
      <c r="L85" s="80" t="s">
        <v>190</v>
      </c>
    </row>
    <row r="86" spans="1:12" s="22" customFormat="1" ht="50.25" customHeight="1" thickBot="1" x14ac:dyDescent="0.5">
      <c r="A86" s="195" t="s">
        <v>112</v>
      </c>
      <c r="B86" s="196"/>
      <c r="C86" s="196"/>
      <c r="D86" s="196"/>
      <c r="E86" s="196"/>
      <c r="F86" s="196"/>
      <c r="G86" s="196"/>
      <c r="H86" s="196"/>
      <c r="I86" s="196"/>
      <c r="J86" s="196"/>
      <c r="K86" s="196"/>
      <c r="L86" s="197"/>
    </row>
    <row r="87" spans="1:12" s="22" customFormat="1" ht="50.25" customHeight="1" thickBot="1" x14ac:dyDescent="0.5">
      <c r="A87" s="91"/>
      <c r="B87" s="92"/>
      <c r="C87" s="25" t="s">
        <v>9</v>
      </c>
      <c r="D87" s="61">
        <f>D88</f>
        <v>1</v>
      </c>
      <c r="E87" s="61">
        <f t="shared" ref="E87:K87" si="21">E88</f>
        <v>1</v>
      </c>
      <c r="F87" s="61">
        <f t="shared" si="21"/>
        <v>0</v>
      </c>
      <c r="G87" s="61">
        <f t="shared" si="21"/>
        <v>0</v>
      </c>
      <c r="H87" s="61">
        <f t="shared" si="21"/>
        <v>0</v>
      </c>
      <c r="I87" s="61">
        <f t="shared" si="21"/>
        <v>0</v>
      </c>
      <c r="J87" s="61">
        <f t="shared" si="21"/>
        <v>0</v>
      </c>
      <c r="K87" s="61">
        <f t="shared" si="21"/>
        <v>0</v>
      </c>
      <c r="L87" s="93"/>
    </row>
    <row r="88" spans="1:12" s="22" customFormat="1" ht="147" customHeight="1" thickBot="1" x14ac:dyDescent="0.5">
      <c r="A88" s="63" t="s">
        <v>28</v>
      </c>
      <c r="B88" s="94" t="s">
        <v>216</v>
      </c>
      <c r="C88" s="95" t="s">
        <v>145</v>
      </c>
      <c r="D88" s="96">
        <v>1</v>
      </c>
      <c r="E88" s="96">
        <v>1</v>
      </c>
      <c r="F88" s="96"/>
      <c r="G88" s="96"/>
      <c r="H88" s="96"/>
      <c r="I88" s="96"/>
      <c r="J88" s="96"/>
      <c r="K88" s="96"/>
      <c r="L88" s="97" t="s">
        <v>206</v>
      </c>
    </row>
    <row r="89" spans="1:12" s="22" customFormat="1" ht="39.75" customHeight="1" thickBot="1" x14ac:dyDescent="0.5">
      <c r="A89" s="207" t="s">
        <v>116</v>
      </c>
      <c r="B89" s="208"/>
      <c r="C89" s="209"/>
      <c r="D89" s="209"/>
      <c r="E89" s="209"/>
      <c r="F89" s="209"/>
      <c r="G89" s="209"/>
      <c r="H89" s="209"/>
      <c r="I89" s="209"/>
      <c r="J89" s="209"/>
      <c r="K89" s="209"/>
      <c r="L89" s="210"/>
    </row>
    <row r="90" spans="1:12" s="22" customFormat="1" ht="39.75" customHeight="1" thickBot="1" x14ac:dyDescent="0.5">
      <c r="A90" s="91"/>
      <c r="B90" s="92"/>
      <c r="C90" s="98" t="s">
        <v>9</v>
      </c>
      <c r="D90" s="61">
        <f>D91</f>
        <v>2</v>
      </c>
      <c r="E90" s="61">
        <f t="shared" ref="E90:K90" si="22">E91</f>
        <v>1</v>
      </c>
      <c r="F90" s="61">
        <f t="shared" si="22"/>
        <v>0</v>
      </c>
      <c r="G90" s="61">
        <f t="shared" si="22"/>
        <v>0</v>
      </c>
      <c r="H90" s="61">
        <f t="shared" si="22"/>
        <v>0</v>
      </c>
      <c r="I90" s="61">
        <f t="shared" si="22"/>
        <v>0</v>
      </c>
      <c r="J90" s="61">
        <f t="shared" si="22"/>
        <v>0</v>
      </c>
      <c r="K90" s="61">
        <f t="shared" si="22"/>
        <v>1</v>
      </c>
      <c r="L90" s="93"/>
    </row>
    <row r="91" spans="1:12" s="39" customFormat="1" ht="39.75" customHeight="1" x14ac:dyDescent="0.5">
      <c r="A91" s="86" t="s">
        <v>21</v>
      </c>
      <c r="B91" s="87"/>
      <c r="C91" s="83" t="s">
        <v>117</v>
      </c>
      <c r="D91" s="31">
        <f>D92+D93</f>
        <v>2</v>
      </c>
      <c r="E91" s="31">
        <f t="shared" ref="E91:K91" si="23">E92+E93</f>
        <v>1</v>
      </c>
      <c r="F91" s="31">
        <f t="shared" si="23"/>
        <v>0</v>
      </c>
      <c r="G91" s="31">
        <f t="shared" si="23"/>
        <v>0</v>
      </c>
      <c r="H91" s="31">
        <f t="shared" si="23"/>
        <v>0</v>
      </c>
      <c r="I91" s="31">
        <f t="shared" si="23"/>
        <v>0</v>
      </c>
      <c r="J91" s="31">
        <f t="shared" si="23"/>
        <v>0</v>
      </c>
      <c r="K91" s="31">
        <f t="shared" si="23"/>
        <v>1</v>
      </c>
      <c r="L91" s="33"/>
    </row>
    <row r="92" spans="1:12" s="22" customFormat="1" ht="357.75" customHeight="1" x14ac:dyDescent="0.45">
      <c r="A92" s="40" t="s">
        <v>10</v>
      </c>
      <c r="B92" s="76" t="s">
        <v>132</v>
      </c>
      <c r="C92" s="88" t="s">
        <v>118</v>
      </c>
      <c r="D92" s="43">
        <v>1</v>
      </c>
      <c r="E92" s="43"/>
      <c r="F92" s="43"/>
      <c r="G92" s="99"/>
      <c r="H92" s="43"/>
      <c r="I92" s="99"/>
      <c r="J92" s="43"/>
      <c r="K92" s="43">
        <v>1</v>
      </c>
      <c r="L92" s="38" t="s">
        <v>166</v>
      </c>
    </row>
    <row r="93" spans="1:12" s="22" customFormat="1" ht="308.25" customHeight="1" thickBot="1" x14ac:dyDescent="0.5">
      <c r="A93" s="100" t="s">
        <v>18</v>
      </c>
      <c r="B93" s="76" t="s">
        <v>132</v>
      </c>
      <c r="C93" s="88" t="s">
        <v>119</v>
      </c>
      <c r="D93" s="43">
        <v>1</v>
      </c>
      <c r="E93" s="43">
        <v>1</v>
      </c>
      <c r="F93" s="43"/>
      <c r="G93" s="99"/>
      <c r="H93" s="43"/>
      <c r="I93" s="99"/>
      <c r="J93" s="43"/>
      <c r="K93" s="43"/>
      <c r="L93" s="38" t="s">
        <v>214</v>
      </c>
    </row>
    <row r="94" spans="1:12" s="22" customFormat="1" ht="52.5" customHeight="1" thickBot="1" x14ac:dyDescent="0.5">
      <c r="A94" s="207" t="s">
        <v>121</v>
      </c>
      <c r="B94" s="208"/>
      <c r="C94" s="209"/>
      <c r="D94" s="209"/>
      <c r="E94" s="209"/>
      <c r="F94" s="209"/>
      <c r="G94" s="209"/>
      <c r="H94" s="209"/>
      <c r="I94" s="209"/>
      <c r="J94" s="209"/>
      <c r="K94" s="209"/>
      <c r="L94" s="210"/>
    </row>
    <row r="95" spans="1:12" s="22" customFormat="1" ht="48.75" customHeight="1" thickBot="1" x14ac:dyDescent="0.5">
      <c r="A95" s="195" t="s">
        <v>112</v>
      </c>
      <c r="B95" s="196"/>
      <c r="C95" s="196"/>
      <c r="D95" s="196"/>
      <c r="E95" s="196"/>
      <c r="F95" s="196"/>
      <c r="G95" s="196"/>
      <c r="H95" s="196"/>
      <c r="I95" s="196"/>
      <c r="J95" s="196"/>
      <c r="K95" s="196"/>
      <c r="L95" s="197"/>
    </row>
    <row r="96" spans="1:12" s="22" customFormat="1" ht="82.5" customHeight="1" thickBot="1" x14ac:dyDescent="0.5">
      <c r="A96" s="101"/>
      <c r="B96" s="102"/>
      <c r="C96" s="98" t="s">
        <v>9</v>
      </c>
      <c r="D96" s="25">
        <f>D97</f>
        <v>1</v>
      </c>
      <c r="E96" s="25">
        <f t="shared" ref="E96:K96" si="24">E97</f>
        <v>1</v>
      </c>
      <c r="F96" s="25">
        <f t="shared" si="24"/>
        <v>0</v>
      </c>
      <c r="G96" s="25">
        <f t="shared" si="24"/>
        <v>0</v>
      </c>
      <c r="H96" s="25">
        <f t="shared" si="24"/>
        <v>0</v>
      </c>
      <c r="I96" s="25">
        <f t="shared" si="24"/>
        <v>0</v>
      </c>
      <c r="J96" s="25">
        <f t="shared" si="24"/>
        <v>0</v>
      </c>
      <c r="K96" s="25">
        <f t="shared" si="24"/>
        <v>0</v>
      </c>
      <c r="L96" s="103"/>
    </row>
    <row r="97" spans="1:13" s="39" customFormat="1" ht="207" customHeight="1" thickBot="1" x14ac:dyDescent="0.55000000000000004">
      <c r="A97" s="104" t="s">
        <v>28</v>
      </c>
      <c r="B97" s="105" t="s">
        <v>136</v>
      </c>
      <c r="C97" s="106" t="s">
        <v>135</v>
      </c>
      <c r="D97" s="107">
        <v>1</v>
      </c>
      <c r="E97" s="107">
        <v>1</v>
      </c>
      <c r="F97" s="108"/>
      <c r="G97" s="108"/>
      <c r="H97" s="108"/>
      <c r="I97" s="108"/>
      <c r="J97" s="108"/>
      <c r="K97" s="108"/>
      <c r="L97" s="109" t="s">
        <v>203</v>
      </c>
    </row>
    <row r="98" spans="1:13" s="39" customFormat="1" ht="45" customHeight="1" thickBot="1" x14ac:dyDescent="0.55000000000000004">
      <c r="A98" s="195" t="s">
        <v>134</v>
      </c>
      <c r="B98" s="196"/>
      <c r="C98" s="196"/>
      <c r="D98" s="196"/>
      <c r="E98" s="196"/>
      <c r="F98" s="196"/>
      <c r="G98" s="196"/>
      <c r="H98" s="196"/>
      <c r="I98" s="196"/>
      <c r="J98" s="196"/>
      <c r="K98" s="196"/>
      <c r="L98" s="197"/>
    </row>
    <row r="99" spans="1:13" s="39" customFormat="1" ht="45" customHeight="1" thickBot="1" x14ac:dyDescent="0.55000000000000004">
      <c r="A99" s="195" t="s">
        <v>114</v>
      </c>
      <c r="B99" s="196"/>
      <c r="C99" s="196"/>
      <c r="D99" s="196"/>
      <c r="E99" s="196"/>
      <c r="F99" s="196"/>
      <c r="G99" s="196"/>
      <c r="H99" s="196"/>
      <c r="I99" s="196"/>
      <c r="J99" s="196"/>
      <c r="K99" s="196"/>
      <c r="L99" s="197"/>
    </row>
    <row r="100" spans="1:13" s="39" customFormat="1" ht="45" customHeight="1" thickBot="1" x14ac:dyDescent="0.55000000000000004">
      <c r="A100" s="91"/>
      <c r="B100" s="98"/>
      <c r="C100" s="98" t="s">
        <v>9</v>
      </c>
      <c r="D100" s="61">
        <f>D101</f>
        <v>1</v>
      </c>
      <c r="E100" s="61">
        <f>E101</f>
        <v>0</v>
      </c>
      <c r="F100" s="61">
        <f t="shared" ref="F100:K100" si="25">F101</f>
        <v>1</v>
      </c>
      <c r="G100" s="110">
        <f t="shared" si="25"/>
        <v>26502</v>
      </c>
      <c r="H100" s="61">
        <f t="shared" si="25"/>
        <v>1</v>
      </c>
      <c r="I100" s="110">
        <f t="shared" si="25"/>
        <v>13251</v>
      </c>
      <c r="J100" s="61">
        <f t="shared" si="25"/>
        <v>1</v>
      </c>
      <c r="K100" s="61">
        <f t="shared" si="25"/>
        <v>0</v>
      </c>
      <c r="L100" s="93"/>
    </row>
    <row r="101" spans="1:13" s="39" customFormat="1" ht="255" customHeight="1" thickBot="1" x14ac:dyDescent="0.55000000000000004">
      <c r="A101" s="104" t="s">
        <v>28</v>
      </c>
      <c r="B101" s="111" t="s">
        <v>132</v>
      </c>
      <c r="C101" s="112" t="s">
        <v>152</v>
      </c>
      <c r="D101" s="113">
        <v>1</v>
      </c>
      <c r="E101" s="113"/>
      <c r="F101" s="113">
        <v>1</v>
      </c>
      <c r="G101" s="114">
        <v>26502</v>
      </c>
      <c r="H101" s="113">
        <v>1</v>
      </c>
      <c r="I101" s="114">
        <v>13251</v>
      </c>
      <c r="J101" s="113">
        <v>1</v>
      </c>
      <c r="K101" s="113"/>
      <c r="L101" s="115" t="s">
        <v>204</v>
      </c>
    </row>
    <row r="102" spans="1:13" s="22" customFormat="1" ht="39.75" customHeight="1" thickBot="1" x14ac:dyDescent="0.5">
      <c r="A102" s="213" t="s">
        <v>123</v>
      </c>
      <c r="B102" s="214"/>
      <c r="C102" s="214"/>
      <c r="D102" s="214"/>
      <c r="E102" s="214"/>
      <c r="F102" s="214"/>
      <c r="G102" s="214"/>
      <c r="H102" s="214"/>
      <c r="I102" s="214"/>
      <c r="J102" s="214"/>
      <c r="K102" s="214"/>
      <c r="L102" s="215"/>
    </row>
    <row r="103" spans="1:13" s="22" customFormat="1" ht="39.75" customHeight="1" thickBot="1" x14ac:dyDescent="0.5">
      <c r="A103" s="23"/>
      <c r="B103" s="24"/>
      <c r="C103" s="25" t="s">
        <v>115</v>
      </c>
      <c r="D103" s="25">
        <f>D105</f>
        <v>1</v>
      </c>
      <c r="E103" s="25">
        <f t="shared" ref="E103:K103" si="26">E105</f>
        <v>0</v>
      </c>
      <c r="F103" s="25">
        <f t="shared" si="26"/>
        <v>0</v>
      </c>
      <c r="G103" s="25">
        <f t="shared" si="26"/>
        <v>0</v>
      </c>
      <c r="H103" s="25">
        <f t="shared" si="26"/>
        <v>0</v>
      </c>
      <c r="I103" s="25">
        <f t="shared" si="26"/>
        <v>0</v>
      </c>
      <c r="J103" s="25">
        <f t="shared" si="26"/>
        <v>0</v>
      </c>
      <c r="K103" s="25">
        <f t="shared" si="26"/>
        <v>1</v>
      </c>
      <c r="L103" s="28"/>
    </row>
    <row r="104" spans="1:13" s="22" customFormat="1" ht="39.75" customHeight="1" thickBot="1" x14ac:dyDescent="0.5">
      <c r="A104" s="192" t="s">
        <v>114</v>
      </c>
      <c r="B104" s="193"/>
      <c r="C104" s="193"/>
      <c r="D104" s="193"/>
      <c r="E104" s="193"/>
      <c r="F104" s="193"/>
      <c r="G104" s="193"/>
      <c r="H104" s="193"/>
      <c r="I104" s="193"/>
      <c r="J104" s="193"/>
      <c r="K104" s="193"/>
      <c r="L104" s="194"/>
    </row>
    <row r="105" spans="1:13" s="22" customFormat="1" ht="39.75" customHeight="1" thickBot="1" x14ac:dyDescent="0.5">
      <c r="A105" s="81"/>
      <c r="B105" s="116"/>
      <c r="C105" s="116" t="s">
        <v>9</v>
      </c>
      <c r="D105" s="117">
        <f>D106</f>
        <v>1</v>
      </c>
      <c r="E105" s="117">
        <f t="shared" ref="E105:K105" si="27">E106</f>
        <v>0</v>
      </c>
      <c r="F105" s="117">
        <f t="shared" si="27"/>
        <v>0</v>
      </c>
      <c r="G105" s="117">
        <f t="shared" si="27"/>
        <v>0</v>
      </c>
      <c r="H105" s="117">
        <f t="shared" si="27"/>
        <v>0</v>
      </c>
      <c r="I105" s="117">
        <f t="shared" si="27"/>
        <v>0</v>
      </c>
      <c r="J105" s="117">
        <f t="shared" si="27"/>
        <v>0</v>
      </c>
      <c r="K105" s="117">
        <f t="shared" si="27"/>
        <v>1</v>
      </c>
      <c r="L105" s="118"/>
    </row>
    <row r="106" spans="1:13" s="22" customFormat="1" ht="39.75" customHeight="1" thickBot="1" x14ac:dyDescent="0.5">
      <c r="A106" s="119" t="s">
        <v>21</v>
      </c>
      <c r="B106" s="120"/>
      <c r="C106" s="121" t="s">
        <v>124</v>
      </c>
      <c r="D106" s="25">
        <f>D107</f>
        <v>1</v>
      </c>
      <c r="E106" s="25">
        <f t="shared" ref="E106:K106" si="28">E107</f>
        <v>0</v>
      </c>
      <c r="F106" s="25">
        <f t="shared" si="28"/>
        <v>0</v>
      </c>
      <c r="G106" s="25">
        <f t="shared" si="28"/>
        <v>0</v>
      </c>
      <c r="H106" s="25">
        <f t="shared" si="28"/>
        <v>0</v>
      </c>
      <c r="I106" s="25">
        <f t="shared" si="28"/>
        <v>0</v>
      </c>
      <c r="J106" s="25">
        <f t="shared" si="28"/>
        <v>0</v>
      </c>
      <c r="K106" s="25">
        <f t="shared" si="28"/>
        <v>1</v>
      </c>
      <c r="L106" s="28"/>
    </row>
    <row r="107" spans="1:13" s="22" customFormat="1" ht="323.25" customHeight="1" x14ac:dyDescent="0.45">
      <c r="A107" s="216" t="s">
        <v>10</v>
      </c>
      <c r="B107" s="218" t="s">
        <v>132</v>
      </c>
      <c r="C107" s="218" t="s">
        <v>125</v>
      </c>
      <c r="D107" s="219">
        <v>1</v>
      </c>
      <c r="E107" s="220"/>
      <c r="F107" s="220"/>
      <c r="G107" s="222"/>
      <c r="H107" s="224"/>
      <c r="I107" s="222"/>
      <c r="J107" s="220"/>
      <c r="K107" s="226">
        <v>1</v>
      </c>
      <c r="L107" s="97" t="s">
        <v>168</v>
      </c>
    </row>
    <row r="108" spans="1:13" s="22" customFormat="1" ht="264.75" customHeight="1" thickBot="1" x14ac:dyDescent="0.5">
      <c r="A108" s="217"/>
      <c r="B108" s="202"/>
      <c r="C108" s="202"/>
      <c r="D108" s="204"/>
      <c r="E108" s="221"/>
      <c r="F108" s="221"/>
      <c r="G108" s="223"/>
      <c r="H108" s="225"/>
      <c r="I108" s="223"/>
      <c r="J108" s="221"/>
      <c r="K108" s="227"/>
      <c r="L108" s="84" t="s">
        <v>158</v>
      </c>
    </row>
    <row r="109" spans="1:13" s="22" customFormat="1" ht="42" customHeight="1" thickBot="1" x14ac:dyDescent="0.5">
      <c r="A109" s="198" t="s">
        <v>23</v>
      </c>
      <c r="B109" s="199"/>
      <c r="C109" s="199"/>
      <c r="D109" s="199"/>
      <c r="E109" s="199"/>
      <c r="F109" s="199"/>
      <c r="G109" s="199"/>
      <c r="H109" s="199"/>
      <c r="I109" s="199"/>
      <c r="J109" s="199"/>
      <c r="K109" s="199"/>
      <c r="L109" s="200"/>
    </row>
    <row r="110" spans="1:13" s="22" customFormat="1" ht="42" customHeight="1" thickBot="1" x14ac:dyDescent="0.5">
      <c r="A110" s="23"/>
      <c r="B110" s="25"/>
      <c r="C110" s="25" t="s">
        <v>115</v>
      </c>
      <c r="D110" s="25">
        <f>D113+D120</f>
        <v>5</v>
      </c>
      <c r="E110" s="25">
        <f t="shared" ref="E110:K110" si="29">E113+E120</f>
        <v>0</v>
      </c>
      <c r="F110" s="25">
        <f t="shared" si="29"/>
        <v>2</v>
      </c>
      <c r="G110" s="25">
        <f t="shared" si="29"/>
        <v>123.9</v>
      </c>
      <c r="H110" s="25">
        <f t="shared" si="29"/>
        <v>0</v>
      </c>
      <c r="I110" s="25">
        <f t="shared" si="29"/>
        <v>0</v>
      </c>
      <c r="J110" s="25">
        <f t="shared" si="29"/>
        <v>2</v>
      </c>
      <c r="K110" s="25">
        <f t="shared" si="29"/>
        <v>3</v>
      </c>
      <c r="L110" s="28"/>
    </row>
    <row r="111" spans="1:13" s="22" customFormat="1" ht="42" customHeight="1" thickBot="1" x14ac:dyDescent="0.5">
      <c r="A111" s="213" t="s">
        <v>114</v>
      </c>
      <c r="B111" s="214"/>
      <c r="C111" s="214"/>
      <c r="D111" s="214"/>
      <c r="E111" s="214"/>
      <c r="F111" s="214"/>
      <c r="G111" s="214"/>
      <c r="H111" s="214"/>
      <c r="I111" s="214"/>
      <c r="J111" s="214"/>
      <c r="K111" s="214"/>
      <c r="L111" s="215"/>
    </row>
    <row r="112" spans="1:13" s="22" customFormat="1" ht="42" customHeight="1" thickBot="1" x14ac:dyDescent="0.5">
      <c r="A112" s="23"/>
      <c r="B112" s="25"/>
      <c r="C112" s="25" t="s">
        <v>9</v>
      </c>
      <c r="D112" s="25"/>
      <c r="E112" s="25"/>
      <c r="F112" s="25"/>
      <c r="G112" s="25"/>
      <c r="H112" s="25"/>
      <c r="I112" s="25"/>
      <c r="J112" s="25"/>
      <c r="K112" s="25"/>
      <c r="L112" s="28"/>
      <c r="M112" s="122"/>
    </row>
    <row r="113" spans="1:12" s="22" customFormat="1" ht="42" customHeight="1" thickBot="1" x14ac:dyDescent="0.5">
      <c r="A113" s="123" t="s">
        <v>21</v>
      </c>
      <c r="B113" s="124"/>
      <c r="C113" s="124" t="s">
        <v>147</v>
      </c>
      <c r="D113" s="108">
        <f>D114+D115+D117</f>
        <v>3</v>
      </c>
      <c r="E113" s="108">
        <f t="shared" ref="E113:K113" si="30">E114+E115+E117</f>
        <v>0</v>
      </c>
      <c r="F113" s="108">
        <f t="shared" si="30"/>
        <v>0</v>
      </c>
      <c r="G113" s="108">
        <f t="shared" si="30"/>
        <v>0</v>
      </c>
      <c r="H113" s="108">
        <f t="shared" si="30"/>
        <v>0</v>
      </c>
      <c r="I113" s="108">
        <f t="shared" si="30"/>
        <v>0</v>
      </c>
      <c r="J113" s="108">
        <f t="shared" si="30"/>
        <v>0</v>
      </c>
      <c r="K113" s="108">
        <f t="shared" si="30"/>
        <v>3</v>
      </c>
      <c r="L113" s="125"/>
    </row>
    <row r="114" spans="1:12" s="22" customFormat="1" ht="408.75" customHeight="1" x14ac:dyDescent="0.45">
      <c r="A114" s="63" t="s">
        <v>10</v>
      </c>
      <c r="B114" s="64" t="s">
        <v>133</v>
      </c>
      <c r="C114" s="64" t="s">
        <v>148</v>
      </c>
      <c r="D114" s="126">
        <v>1</v>
      </c>
      <c r="E114" s="126"/>
      <c r="F114" s="31"/>
      <c r="G114" s="31"/>
      <c r="H114" s="31"/>
      <c r="I114" s="31"/>
      <c r="J114" s="31"/>
      <c r="K114" s="126">
        <v>1</v>
      </c>
      <c r="L114" s="97" t="s">
        <v>159</v>
      </c>
    </row>
    <row r="115" spans="1:12" s="22" customFormat="1" ht="409.5" customHeight="1" x14ac:dyDescent="0.45">
      <c r="A115" s="228" t="s">
        <v>18</v>
      </c>
      <c r="B115" s="201" t="s">
        <v>130</v>
      </c>
      <c r="C115" s="201" t="s">
        <v>149</v>
      </c>
      <c r="D115" s="203">
        <v>1</v>
      </c>
      <c r="E115" s="229"/>
      <c r="F115" s="229"/>
      <c r="G115" s="229"/>
      <c r="H115" s="229"/>
      <c r="I115" s="229"/>
      <c r="J115" s="229"/>
      <c r="K115" s="230">
        <v>1</v>
      </c>
      <c r="L115" s="80" t="s">
        <v>160</v>
      </c>
    </row>
    <row r="116" spans="1:12" s="22" customFormat="1" ht="150.75" customHeight="1" x14ac:dyDescent="0.45">
      <c r="A116" s="216"/>
      <c r="B116" s="218"/>
      <c r="C116" s="218"/>
      <c r="D116" s="219"/>
      <c r="E116" s="221"/>
      <c r="F116" s="221"/>
      <c r="G116" s="221"/>
      <c r="H116" s="221"/>
      <c r="I116" s="221"/>
      <c r="J116" s="221"/>
      <c r="K116" s="227"/>
      <c r="L116" s="84" t="s">
        <v>161</v>
      </c>
    </row>
    <row r="117" spans="1:12" s="22" customFormat="1" ht="409.5" customHeight="1" x14ac:dyDescent="0.45">
      <c r="A117" s="127" t="s">
        <v>19</v>
      </c>
      <c r="B117" s="128" t="s">
        <v>132</v>
      </c>
      <c r="C117" s="128" t="s">
        <v>172</v>
      </c>
      <c r="D117" s="56">
        <v>1</v>
      </c>
      <c r="E117" s="56"/>
      <c r="F117" s="56"/>
      <c r="G117" s="56"/>
      <c r="H117" s="56"/>
      <c r="I117" s="56"/>
      <c r="J117" s="56"/>
      <c r="K117" s="129">
        <v>1</v>
      </c>
      <c r="L117" s="97" t="s">
        <v>162</v>
      </c>
    </row>
    <row r="118" spans="1:12" s="22" customFormat="1" ht="151.5" customHeight="1" thickBot="1" x14ac:dyDescent="0.5">
      <c r="A118" s="130"/>
      <c r="B118" s="131"/>
      <c r="C118" s="131"/>
      <c r="D118" s="96"/>
      <c r="E118" s="96"/>
      <c r="F118" s="96"/>
      <c r="G118" s="96"/>
      <c r="H118" s="96"/>
      <c r="I118" s="96"/>
      <c r="J118" s="96"/>
      <c r="K118" s="132"/>
      <c r="L118" s="97" t="s">
        <v>163</v>
      </c>
    </row>
    <row r="119" spans="1:12" s="22" customFormat="1" ht="42" customHeight="1" thickBot="1" x14ac:dyDescent="0.5">
      <c r="A119" s="192" t="s">
        <v>122</v>
      </c>
      <c r="B119" s="193"/>
      <c r="C119" s="193"/>
      <c r="D119" s="193"/>
      <c r="E119" s="193"/>
      <c r="F119" s="193"/>
      <c r="G119" s="193"/>
      <c r="H119" s="193"/>
      <c r="I119" s="193"/>
      <c r="J119" s="193"/>
      <c r="K119" s="193"/>
      <c r="L119" s="194"/>
    </row>
    <row r="120" spans="1:12" s="39" customFormat="1" ht="39.75" customHeight="1" thickBot="1" x14ac:dyDescent="0.55000000000000004">
      <c r="A120" s="23"/>
      <c r="B120" s="24"/>
      <c r="C120" s="25" t="s">
        <v>9</v>
      </c>
      <c r="D120" s="25">
        <f t="shared" ref="D120:K120" si="31">SUM(D121:D122)</f>
        <v>2</v>
      </c>
      <c r="E120" s="25">
        <f t="shared" si="31"/>
        <v>0</v>
      </c>
      <c r="F120" s="25">
        <f t="shared" si="31"/>
        <v>2</v>
      </c>
      <c r="G120" s="25">
        <f t="shared" si="31"/>
        <v>123.9</v>
      </c>
      <c r="H120" s="25">
        <f t="shared" si="31"/>
        <v>0</v>
      </c>
      <c r="I120" s="25">
        <f t="shared" si="31"/>
        <v>0</v>
      </c>
      <c r="J120" s="25">
        <f t="shared" si="31"/>
        <v>2</v>
      </c>
      <c r="K120" s="25">
        <f t="shared" si="31"/>
        <v>0</v>
      </c>
      <c r="L120" s="28"/>
    </row>
    <row r="121" spans="1:12" s="22" customFormat="1" ht="143.25" customHeight="1" x14ac:dyDescent="0.45">
      <c r="A121" s="133" t="s">
        <v>28</v>
      </c>
      <c r="B121" s="134" t="s">
        <v>146</v>
      </c>
      <c r="C121" s="134" t="s">
        <v>110</v>
      </c>
      <c r="D121" s="126">
        <v>1</v>
      </c>
      <c r="E121" s="126"/>
      <c r="F121" s="126">
        <v>1</v>
      </c>
      <c r="G121" s="135">
        <v>23</v>
      </c>
      <c r="H121" s="126"/>
      <c r="I121" s="126"/>
      <c r="J121" s="126">
        <v>1</v>
      </c>
      <c r="K121" s="126"/>
      <c r="L121" s="84" t="s">
        <v>215</v>
      </c>
    </row>
    <row r="122" spans="1:12" s="22" customFormat="1" ht="152.25" customHeight="1" thickBot="1" x14ac:dyDescent="0.5">
      <c r="A122" s="136" t="s">
        <v>29</v>
      </c>
      <c r="B122" s="137" t="s">
        <v>216</v>
      </c>
      <c r="C122" s="138" t="s">
        <v>109</v>
      </c>
      <c r="D122" s="43">
        <v>1</v>
      </c>
      <c r="E122" s="43"/>
      <c r="F122" s="43">
        <v>1</v>
      </c>
      <c r="G122" s="43">
        <v>100.9</v>
      </c>
      <c r="H122" s="43"/>
      <c r="I122" s="43"/>
      <c r="J122" s="43">
        <v>1</v>
      </c>
      <c r="K122" s="43"/>
      <c r="L122" s="38" t="s">
        <v>207</v>
      </c>
    </row>
    <row r="123" spans="1:12" s="22" customFormat="1" ht="57.75" customHeight="1" thickBot="1" x14ac:dyDescent="0.5">
      <c r="A123" s="231" t="s">
        <v>150</v>
      </c>
      <c r="B123" s="232"/>
      <c r="C123" s="232"/>
      <c r="D123" s="232"/>
      <c r="E123" s="232"/>
      <c r="F123" s="232"/>
      <c r="G123" s="232"/>
      <c r="H123" s="232"/>
      <c r="I123" s="232"/>
      <c r="J123" s="232"/>
      <c r="K123" s="232"/>
      <c r="L123" s="194"/>
    </row>
    <row r="124" spans="1:12" s="22" customFormat="1" ht="42.75" customHeight="1" thickBot="1" x14ac:dyDescent="0.5">
      <c r="A124" s="233" t="s">
        <v>114</v>
      </c>
      <c r="B124" s="234"/>
      <c r="C124" s="234"/>
      <c r="D124" s="234"/>
      <c r="E124" s="234"/>
      <c r="F124" s="234"/>
      <c r="G124" s="234"/>
      <c r="H124" s="234"/>
      <c r="I124" s="234"/>
      <c r="J124" s="234"/>
      <c r="K124" s="234"/>
      <c r="L124" s="200"/>
    </row>
    <row r="125" spans="1:12" s="22" customFormat="1" ht="50.25" customHeight="1" thickBot="1" x14ac:dyDescent="0.5">
      <c r="A125" s="139"/>
      <c r="B125" s="140"/>
      <c r="C125" s="141" t="s">
        <v>9</v>
      </c>
      <c r="D125" s="142">
        <f>D126</f>
        <v>1</v>
      </c>
      <c r="E125" s="142">
        <f t="shared" ref="E125:K126" si="32">E126</f>
        <v>0</v>
      </c>
      <c r="F125" s="142">
        <f t="shared" si="32"/>
        <v>0</v>
      </c>
      <c r="G125" s="142">
        <f t="shared" si="32"/>
        <v>0</v>
      </c>
      <c r="H125" s="142">
        <f t="shared" si="32"/>
        <v>0</v>
      </c>
      <c r="I125" s="142">
        <f t="shared" si="32"/>
        <v>0</v>
      </c>
      <c r="J125" s="142">
        <f t="shared" si="32"/>
        <v>0</v>
      </c>
      <c r="K125" s="142">
        <f t="shared" si="32"/>
        <v>1</v>
      </c>
      <c r="L125" s="143"/>
    </row>
    <row r="126" spans="1:12" s="39" customFormat="1" ht="86.25" customHeight="1" thickBot="1" x14ac:dyDescent="0.55000000000000004">
      <c r="A126" s="119" t="s">
        <v>21</v>
      </c>
      <c r="B126" s="144"/>
      <c r="C126" s="121" t="s">
        <v>151</v>
      </c>
      <c r="D126" s="25">
        <f>D127</f>
        <v>1</v>
      </c>
      <c r="E126" s="25">
        <f t="shared" si="32"/>
        <v>0</v>
      </c>
      <c r="F126" s="25">
        <f t="shared" si="32"/>
        <v>0</v>
      </c>
      <c r="G126" s="25">
        <f t="shared" si="32"/>
        <v>0</v>
      </c>
      <c r="H126" s="25">
        <f t="shared" si="32"/>
        <v>0</v>
      </c>
      <c r="I126" s="25">
        <f t="shared" si="32"/>
        <v>0</v>
      </c>
      <c r="J126" s="25">
        <f t="shared" si="32"/>
        <v>0</v>
      </c>
      <c r="K126" s="25">
        <f t="shared" si="32"/>
        <v>1</v>
      </c>
      <c r="L126" s="145"/>
    </row>
    <row r="127" spans="1:12" s="22" customFormat="1" ht="409.5" customHeight="1" x14ac:dyDescent="0.45">
      <c r="A127" s="130" t="s">
        <v>10</v>
      </c>
      <c r="B127" s="131" t="s">
        <v>129</v>
      </c>
      <c r="C127" s="131" t="s">
        <v>169</v>
      </c>
      <c r="D127" s="96">
        <v>1</v>
      </c>
      <c r="E127" s="96"/>
      <c r="F127" s="96"/>
      <c r="G127" s="96"/>
      <c r="H127" s="96"/>
      <c r="I127" s="96"/>
      <c r="J127" s="96"/>
      <c r="K127" s="132">
        <v>1</v>
      </c>
      <c r="L127" s="97" t="s">
        <v>164</v>
      </c>
    </row>
    <row r="128" spans="1:12" s="22" customFormat="1" ht="201" customHeight="1" thickBot="1" x14ac:dyDescent="0.5">
      <c r="A128" s="130"/>
      <c r="B128" s="131"/>
      <c r="C128" s="131"/>
      <c r="D128" s="96"/>
      <c r="E128" s="96"/>
      <c r="F128" s="96"/>
      <c r="G128" s="96"/>
      <c r="H128" s="96"/>
      <c r="I128" s="96"/>
      <c r="J128" s="96"/>
      <c r="K128" s="132"/>
      <c r="L128" s="97" t="s">
        <v>165</v>
      </c>
    </row>
    <row r="129" spans="1:13" s="22" customFormat="1" ht="45" customHeight="1" thickBot="1" x14ac:dyDescent="0.5">
      <c r="A129" s="192" t="s">
        <v>153</v>
      </c>
      <c r="B129" s="193"/>
      <c r="C129" s="193"/>
      <c r="D129" s="193"/>
      <c r="E129" s="193"/>
      <c r="F129" s="193"/>
      <c r="G129" s="193"/>
      <c r="H129" s="193"/>
      <c r="I129" s="193"/>
      <c r="J129" s="193"/>
      <c r="K129" s="193"/>
      <c r="L129" s="194"/>
    </row>
    <row r="130" spans="1:13" s="22" customFormat="1" ht="46.5" customHeight="1" thickBot="1" x14ac:dyDescent="0.5">
      <c r="A130" s="192" t="s">
        <v>114</v>
      </c>
      <c r="B130" s="193"/>
      <c r="C130" s="193"/>
      <c r="D130" s="193"/>
      <c r="E130" s="193"/>
      <c r="F130" s="193"/>
      <c r="G130" s="193"/>
      <c r="H130" s="193"/>
      <c r="I130" s="193"/>
      <c r="J130" s="193"/>
      <c r="K130" s="193"/>
      <c r="L130" s="194"/>
    </row>
    <row r="131" spans="1:13" s="22" customFormat="1" ht="63.75" customHeight="1" thickBot="1" x14ac:dyDescent="0.5">
      <c r="A131" s="146"/>
      <c r="B131" s="147"/>
      <c r="C131" s="148" t="s">
        <v>9</v>
      </c>
      <c r="D131" s="25">
        <f>D132</f>
        <v>1</v>
      </c>
      <c r="E131" s="25">
        <f t="shared" ref="E131:K132" si="33">E132</f>
        <v>0</v>
      </c>
      <c r="F131" s="25">
        <f t="shared" si="33"/>
        <v>0</v>
      </c>
      <c r="G131" s="25">
        <f t="shared" si="33"/>
        <v>0</v>
      </c>
      <c r="H131" s="25">
        <f t="shared" si="33"/>
        <v>0</v>
      </c>
      <c r="I131" s="25">
        <f t="shared" si="33"/>
        <v>0</v>
      </c>
      <c r="J131" s="25">
        <f t="shared" si="33"/>
        <v>0</v>
      </c>
      <c r="K131" s="25">
        <f t="shared" si="33"/>
        <v>1</v>
      </c>
      <c r="L131" s="103"/>
    </row>
    <row r="132" spans="1:13" s="22" customFormat="1" ht="65.25" customHeight="1" thickBot="1" x14ac:dyDescent="0.5">
      <c r="A132" s="119" t="s">
        <v>21</v>
      </c>
      <c r="B132" s="149"/>
      <c r="C132" s="121" t="s">
        <v>154</v>
      </c>
      <c r="D132" s="25">
        <f>D133</f>
        <v>1</v>
      </c>
      <c r="E132" s="25">
        <f t="shared" si="33"/>
        <v>0</v>
      </c>
      <c r="F132" s="25">
        <f t="shared" si="33"/>
        <v>0</v>
      </c>
      <c r="G132" s="25">
        <f t="shared" si="33"/>
        <v>0</v>
      </c>
      <c r="H132" s="25">
        <f t="shared" si="33"/>
        <v>0</v>
      </c>
      <c r="I132" s="25">
        <f t="shared" si="33"/>
        <v>0</v>
      </c>
      <c r="J132" s="25">
        <f t="shared" si="33"/>
        <v>0</v>
      </c>
      <c r="K132" s="25">
        <f t="shared" si="33"/>
        <v>1</v>
      </c>
      <c r="L132" s="103"/>
    </row>
    <row r="133" spans="1:13" s="22" customFormat="1" ht="408.75" customHeight="1" thickBot="1" x14ac:dyDescent="0.5">
      <c r="A133" s="150" t="s">
        <v>10</v>
      </c>
      <c r="B133" s="151" t="s">
        <v>132</v>
      </c>
      <c r="C133" s="152" t="s">
        <v>155</v>
      </c>
      <c r="D133" s="96">
        <v>1</v>
      </c>
      <c r="E133" s="96"/>
      <c r="F133" s="96"/>
      <c r="G133" s="153"/>
      <c r="H133" s="96"/>
      <c r="I133" s="153"/>
      <c r="J133" s="96"/>
      <c r="K133" s="96">
        <v>1</v>
      </c>
      <c r="L133" s="97" t="s">
        <v>156</v>
      </c>
    </row>
    <row r="134" spans="1:13" s="160" customFormat="1" ht="36.75" customHeight="1" thickBot="1" x14ac:dyDescent="0.5">
      <c r="A134" s="154"/>
      <c r="B134" s="155"/>
      <c r="C134" s="156" t="s">
        <v>4</v>
      </c>
      <c r="D134" s="157">
        <f t="shared" ref="D134:K134" si="34">D12+D56+D75+D90+D96+D100+D103+D110+D125+D131</f>
        <v>59</v>
      </c>
      <c r="E134" s="157">
        <f t="shared" si="34"/>
        <v>9</v>
      </c>
      <c r="F134" s="157">
        <f t="shared" si="34"/>
        <v>8</v>
      </c>
      <c r="G134" s="158">
        <f t="shared" si="34"/>
        <v>60550.9</v>
      </c>
      <c r="H134" s="157">
        <f t="shared" si="34"/>
        <v>3</v>
      </c>
      <c r="I134" s="158">
        <f t="shared" si="34"/>
        <v>35726.199999999997</v>
      </c>
      <c r="J134" s="157">
        <f t="shared" si="34"/>
        <v>12</v>
      </c>
      <c r="K134" s="157">
        <f t="shared" si="34"/>
        <v>38</v>
      </c>
      <c r="L134" s="159"/>
    </row>
    <row r="135" spans="1:13" ht="27" hidden="1" customHeight="1" x14ac:dyDescent="0.35">
      <c r="A135" s="20"/>
      <c r="B135" s="20"/>
      <c r="C135" s="19"/>
      <c r="D135" s="9"/>
      <c r="E135" s="6"/>
      <c r="F135" s="6"/>
      <c r="G135" s="6"/>
      <c r="H135" s="6"/>
      <c r="I135" s="6"/>
      <c r="J135" s="6"/>
      <c r="K135" s="6"/>
      <c r="L135" s="12"/>
    </row>
    <row r="136" spans="1:13" ht="42" hidden="1" customHeight="1" x14ac:dyDescent="0.25">
      <c r="A136" s="235" t="s">
        <v>3</v>
      </c>
      <c r="B136" s="236"/>
      <c r="C136" s="236"/>
      <c r="D136" s="236"/>
      <c r="E136" s="236"/>
      <c r="F136" s="236"/>
      <c r="G136" s="236"/>
      <c r="H136" s="236"/>
      <c r="I136" s="236"/>
      <c r="J136" s="236"/>
      <c r="K136" s="236"/>
      <c r="L136" s="13"/>
    </row>
    <row r="137" spans="1:13" ht="143.25" hidden="1" customHeight="1" x14ac:dyDescent="0.25">
      <c r="A137" s="16">
        <v>1</v>
      </c>
      <c r="B137" s="21"/>
      <c r="C137" s="17" t="s">
        <v>0</v>
      </c>
      <c r="D137" s="5">
        <v>1</v>
      </c>
      <c r="E137" s="5"/>
      <c r="F137" s="5"/>
      <c r="G137" s="5"/>
      <c r="H137" s="5"/>
      <c r="I137" s="5"/>
      <c r="J137" s="5"/>
      <c r="K137" s="5"/>
      <c r="L137" s="14"/>
    </row>
    <row r="138" spans="1:13" ht="25.5" hidden="1" x14ac:dyDescent="0.35">
      <c r="D138" s="10"/>
      <c r="E138" s="7"/>
      <c r="F138" s="7"/>
      <c r="G138" s="7"/>
      <c r="H138" s="7"/>
      <c r="I138" s="7"/>
      <c r="J138" s="7"/>
      <c r="K138" s="7"/>
    </row>
    <row r="139" spans="1:13" s="15" customFormat="1" ht="25.5" hidden="1" x14ac:dyDescent="0.35">
      <c r="C139" s="18"/>
      <c r="D139" s="10"/>
      <c r="E139" s="7"/>
      <c r="F139" s="7"/>
      <c r="G139" s="7"/>
      <c r="H139" s="7"/>
      <c r="I139" s="7"/>
      <c r="J139" s="7"/>
      <c r="K139" s="7"/>
      <c r="M139" s="1"/>
    </row>
    <row r="140" spans="1:13" s="15" customFormat="1" ht="25.5" hidden="1" x14ac:dyDescent="0.35">
      <c r="C140" s="18"/>
      <c r="D140" s="10"/>
      <c r="E140" s="7"/>
      <c r="F140" s="7"/>
      <c r="G140" s="7"/>
      <c r="H140" s="7"/>
      <c r="I140" s="7"/>
      <c r="J140" s="7"/>
      <c r="K140" s="7"/>
      <c r="M140" s="1"/>
    </row>
    <row r="141" spans="1:13" s="15" customFormat="1" ht="25.5" hidden="1" x14ac:dyDescent="0.35">
      <c r="C141" s="18"/>
      <c r="D141" s="10"/>
      <c r="E141" s="7"/>
      <c r="F141" s="7"/>
      <c r="G141" s="7"/>
      <c r="H141" s="7"/>
      <c r="I141" s="7"/>
      <c r="J141" s="7"/>
      <c r="K141" s="7"/>
      <c r="M141" s="1"/>
    </row>
    <row r="142" spans="1:13" s="15" customFormat="1" ht="25.5" x14ac:dyDescent="0.35">
      <c r="C142" s="18"/>
      <c r="D142" s="10"/>
      <c r="E142" s="7"/>
      <c r="F142" s="7"/>
      <c r="G142" s="7"/>
      <c r="H142" s="7"/>
      <c r="I142" s="7"/>
      <c r="J142" s="7"/>
      <c r="K142" s="7"/>
      <c r="M142" s="1"/>
    </row>
    <row r="144" spans="1:13" s="15" customFormat="1" ht="25.5" x14ac:dyDescent="0.35">
      <c r="C144" s="18"/>
      <c r="D144" s="8"/>
      <c r="E144" s="7"/>
      <c r="F144" s="2"/>
      <c r="G144" s="2"/>
      <c r="H144" s="2"/>
      <c r="I144" s="2"/>
      <c r="J144" s="2"/>
      <c r="K144" s="2"/>
      <c r="M144" s="1"/>
    </row>
  </sheetData>
  <mergeCells count="70">
    <mergeCell ref="A123:L123"/>
    <mergeCell ref="A124:L124"/>
    <mergeCell ref="A129:L129"/>
    <mergeCell ref="A130:L130"/>
    <mergeCell ref="A136:K136"/>
    <mergeCell ref="A109:L109"/>
    <mergeCell ref="A111:L111"/>
    <mergeCell ref="A119:L119"/>
    <mergeCell ref="A115:A116"/>
    <mergeCell ref="B115:B116"/>
    <mergeCell ref="C115:C116"/>
    <mergeCell ref="D115:D116"/>
    <mergeCell ref="E115:E116"/>
    <mergeCell ref="F115:F116"/>
    <mergeCell ref="G115:G116"/>
    <mergeCell ref="H115:H116"/>
    <mergeCell ref="I115:I116"/>
    <mergeCell ref="J115:J116"/>
    <mergeCell ref="K115:K116"/>
    <mergeCell ref="A102:L102"/>
    <mergeCell ref="A104:L104"/>
    <mergeCell ref="A107:A108"/>
    <mergeCell ref="B107:B108"/>
    <mergeCell ref="C107:C108"/>
    <mergeCell ref="D107:D108"/>
    <mergeCell ref="E107:E108"/>
    <mergeCell ref="F107:F108"/>
    <mergeCell ref="G107:G108"/>
    <mergeCell ref="H107:H108"/>
    <mergeCell ref="I107:I108"/>
    <mergeCell ref="J107:J108"/>
    <mergeCell ref="K107:K108"/>
    <mergeCell ref="A99:L99"/>
    <mergeCell ref="A71:L71"/>
    <mergeCell ref="A74:L74"/>
    <mergeCell ref="A76:L76"/>
    <mergeCell ref="F79:F80"/>
    <mergeCell ref="G79:G80"/>
    <mergeCell ref="H79:H80"/>
    <mergeCell ref="I79:I80"/>
    <mergeCell ref="A86:L86"/>
    <mergeCell ref="A89:L89"/>
    <mergeCell ref="A94:L94"/>
    <mergeCell ref="A95:L95"/>
    <mergeCell ref="A98:L98"/>
    <mergeCell ref="L79:L80"/>
    <mergeCell ref="A57:L57"/>
    <mergeCell ref="J7:J9"/>
    <mergeCell ref="K7:K9"/>
    <mergeCell ref="L7:L9"/>
    <mergeCell ref="F8:F9"/>
    <mergeCell ref="G8:G9"/>
    <mergeCell ref="H8:H9"/>
    <mergeCell ref="I8:I9"/>
    <mergeCell ref="A10:L10"/>
    <mergeCell ref="A11:L11"/>
    <mergeCell ref="A13:L13"/>
    <mergeCell ref="A50:L50"/>
    <mergeCell ref="A55:L55"/>
    <mergeCell ref="B19:B20"/>
    <mergeCell ref="A2:L2"/>
    <mergeCell ref="A3:L3"/>
    <mergeCell ref="A5:A9"/>
    <mergeCell ref="B5:B9"/>
    <mergeCell ref="C5:C9"/>
    <mergeCell ref="D5:D9"/>
    <mergeCell ref="E5:E9"/>
    <mergeCell ref="F5:L6"/>
    <mergeCell ref="F7:G7"/>
    <mergeCell ref="H7:I7"/>
  </mergeCells>
  <pageMargins left="0.43307086614173229" right="0.11811023622047245" top="0.39370078740157483" bottom="0.19685039370078741" header="0.51181102362204722" footer="0.11811023622047245"/>
  <pageSetup paperSize="9" scale="24" fitToHeight="11" orientation="landscape" horizontalDpi="200" verticalDpi="200" r:id="rId1"/>
  <headerFooter alignWithMargins="0">
    <oddFooter>&amp;R&amp;"Times New Roman,обычный"&amp;24&amp;P</oddFooter>
  </headerFooter>
  <rowBreaks count="1" manualBreakCount="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01072019</vt:lpstr>
      <vt:lpstr>'01072019'!Заголовки_для_печати</vt:lpstr>
      <vt:lpstr>'01072019'!Область_печати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2019-07-02T08:30:42Z</cp:lastPrinted>
  <dcterms:created xsi:type="dcterms:W3CDTF">2016-08-05T12:54:25Z</dcterms:created>
  <dcterms:modified xsi:type="dcterms:W3CDTF">2019-08-16T11:51:06Z</dcterms:modified>
</cp:coreProperties>
</file>